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<sst xmlns="http://schemas.openxmlformats.org/spreadsheetml/2006/main" count="899" uniqueCount="337">
  <si>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</si>
  <si>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</si>
  <si>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</si>
  <si>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</si>
  <si>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</si>
  <si>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</si>
  <si>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</si>
  <si>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</si>
  <si>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</si>
  <si>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</si>
  <si>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</si>
  <si>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</si>
  <si>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</si>
  <si>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</si>
  <si>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</si>
  <si>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</si>
  <si>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</si>
  <si>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</si>
  <si>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</si>
  <si>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</si>
  <si>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</si>
  <si>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</si>
  <si>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</si>
  <si>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</si>
  <si>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</si>
  <si>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999224636690839	</t>
  </si>
  <si>
    <t>Ctrip</t>
  </si>
  <si>
    <t>正常</t>
  </si>
  <si>
    <t>[曼谷]曼谷素坤逸11号智选假日酒店(Holiday Inn Express Bangkok Sukhumvit 11)(55312079)</t>
  </si>
  <si>
    <t>客房&lt;2人入住&gt;&lt;早餐&gt;</t>
  </si>
  <si>
    <t>HKD</t>
  </si>
  <si>
    <t>ONG/BENG KEAT</t>
  </si>
  <si>
    <t>CA13030240221HKD</t>
  </si>
  <si>
    <t>未提现</t>
  </si>
  <si>
    <t>携程开票</t>
  </si>
  <si>
    <t xml:space="preserve">3471389	</t>
  </si>
  <si>
    <t xml:space="preserve">67813938	</t>
  </si>
  <si>
    <t>取消</t>
  </si>
  <si>
    <t xml:space="preserve">999226606243710	</t>
  </si>
  <si>
    <t>[碧瑶]海约翰坎普庄园酒店(The Manor at Camp John Hay)(90400211)</t>
  </si>
  <si>
    <t>园景高级房&lt;2人入住&gt;&lt;不退款&gt;</t>
  </si>
  <si>
    <t>GALANG/GIDEON T</t>
  </si>
  <si>
    <t xml:space="preserve">3876750	</t>
  </si>
  <si>
    <t xml:space="preserve">229590	</t>
  </si>
  <si>
    <t xml:space="preserve">999228010312491	</t>
  </si>
  <si>
    <t>[曼谷]曼谷文华中心点大酒店(Mandarin Hotel Managed by Centre Point)(56174574)</t>
  </si>
  <si>
    <t>豪华房&lt;1&gt;&lt;2人入住&gt;</t>
  </si>
  <si>
    <t>SITTIWUNG/WORANUN</t>
  </si>
  <si>
    <t xml:space="preserve">4102768	</t>
  </si>
  <si>
    <t xml:space="preserve">339268	</t>
  </si>
  <si>
    <t xml:space="preserve">999228340599504	</t>
  </si>
  <si>
    <t>[芭堤雅]芭堤雅百思通酒店(Beston Pattaya)(55254058)</t>
  </si>
  <si>
    <t>高级房&lt;2人入住&gt;</t>
  </si>
  <si>
    <t>KUTLU/MEHMET</t>
  </si>
  <si>
    <t xml:space="preserve">4203950	</t>
  </si>
  <si>
    <t xml:space="preserve">122251	</t>
  </si>
  <si>
    <t xml:space="preserve">999228362057288	</t>
  </si>
  <si>
    <t>[尼斯]恩尔茨尼斯酒店(NH Nice)(55452213)</t>
  </si>
  <si>
    <t>标准房&lt;2人入住&gt;&lt;早餐&gt;</t>
  </si>
  <si>
    <t>ZHOU/LAI</t>
  </si>
  <si>
    <t xml:space="preserve">4214493	</t>
  </si>
  <si>
    <t xml:space="preserve">3449505664	</t>
  </si>
  <si>
    <t xml:space="preserve">999228374240593	</t>
  </si>
  <si>
    <t>[曼谷]曼谷水门伯克利酒店(The Berkeley Hotel Pratunam Bangkok)(68545460)</t>
  </si>
  <si>
    <t>主塔奢华房&lt;2人入住&gt;&lt;不退款&gt;&lt;早餐&gt;</t>
  </si>
  <si>
    <t>LIM/KUEN CHUAN,LIM/BEE CHIN</t>
  </si>
  <si>
    <t xml:space="preserve">4224735	</t>
  </si>
  <si>
    <t xml:space="preserve">340563559	</t>
  </si>
  <si>
    <t xml:space="preserve">999228374288243	</t>
  </si>
  <si>
    <t>LIM/SWEE KIM,LIM/SENG GUAN</t>
  </si>
  <si>
    <t xml:space="preserve">4224752	</t>
  </si>
  <si>
    <t xml:space="preserve">340565219	</t>
  </si>
  <si>
    <t xml:space="preserve">999228392718093	</t>
  </si>
  <si>
    <t>[Kuala Kuantan]关丹凯悦酒店(Hyatt Regency Kuantan Resort)(55491832)</t>
  </si>
  <si>
    <t>海景特大床房&lt;2人入住&gt;</t>
  </si>
  <si>
    <t>LAI/YET HUAN</t>
  </si>
  <si>
    <t xml:space="preserve">4225989	</t>
  </si>
  <si>
    <t xml:space="preserve">	</t>
  </si>
  <si>
    <t xml:space="preserve">28445334923	</t>
  </si>
  <si>
    <t>[布桑加]布桑加湾别墅酒店(Busuanga Bay Lodge)(95688874)</t>
  </si>
  <si>
    <t>水滨双床房&lt;2人入住&gt;&lt;早餐&gt;</t>
  </si>
  <si>
    <t>LI/XIANG</t>
  </si>
  <si>
    <t xml:space="preserve">4248284	</t>
  </si>
  <si>
    <t xml:space="preserve">999228487818208	</t>
  </si>
  <si>
    <t>[佛罗伦萨]圣乔治 &amp;奥林匹克酒店(Hotel S.Giorgio &amp; Olimpic)(95084673)</t>
  </si>
  <si>
    <t>标准双床房&lt;2人入住&gt;&lt;早餐&gt;</t>
  </si>
  <si>
    <t>LIU/NIPEI,WANG/XIANGPING</t>
  </si>
  <si>
    <t xml:space="preserve">4258913	</t>
  </si>
  <si>
    <t xml:space="preserve">28568042314	</t>
  </si>
  <si>
    <t>[曼谷]曼谷康莱德酒店(Conrad Bangkok)(55312447)</t>
  </si>
  <si>
    <t>行政特大床房&lt;2人入住&gt;</t>
  </si>
  <si>
    <t>XU/YING</t>
  </si>
  <si>
    <t xml:space="preserve">4296869	</t>
  </si>
  <si>
    <t xml:space="preserve">999228598195453	</t>
  </si>
  <si>
    <t>[因特拉肯]摩尔库尔酒店-西站小屋(Hotel Merkur - West Station)(114257777)</t>
  </si>
  <si>
    <t>标准大床房&lt;2人入住&gt;&lt;早餐&gt;</t>
  </si>
  <si>
    <t>CHOU/YUK YING</t>
  </si>
  <si>
    <t xml:space="preserve">4309641	</t>
  </si>
  <si>
    <t xml:space="preserve">999229640681559	</t>
  </si>
  <si>
    <t>[巴黎]铂尔曼巴黎蒙帕纳斯酒店(Pullman Paris Montparnasse)(91595411)</t>
  </si>
  <si>
    <t>华丽客房, 2 张单人床&lt;2人入住&gt;</t>
  </si>
  <si>
    <t>CHEN/JIANFENG,REN/YAN</t>
  </si>
  <si>
    <t xml:space="preserve">4583467	</t>
  </si>
  <si>
    <t xml:space="preserve">999229640705837	</t>
  </si>
  <si>
    <t>LU/JIAN,LU/YONGMEI</t>
  </si>
  <si>
    <t xml:space="preserve">4583474	</t>
  </si>
  <si>
    <t xml:space="preserve">999229688768723	</t>
  </si>
  <si>
    <t>[新加坡]樟宜机场皇冠假日酒店  - IHG 旗下酒店(Crowne Plaza Changi Airport, an IHG Hotel)(55280749)</t>
  </si>
  <si>
    <t>标准房&lt;2人入住&gt;&lt;不退款&gt;</t>
  </si>
  <si>
    <t>WANG/WEI</t>
  </si>
  <si>
    <t xml:space="preserve">4590570	</t>
  </si>
  <si>
    <t xml:space="preserve">43607598	</t>
  </si>
  <si>
    <t xml:space="preserve">999229702748961	</t>
  </si>
  <si>
    <t>[新加坡]新加坡史蒂芬诺富特酒店(Novotel Singapore on Stevens)(55491861)</t>
  </si>
  <si>
    <t>高级双人房&lt;2人入住&gt;&lt;不退款&gt;</t>
  </si>
  <si>
    <t>Poh/Randy</t>
  </si>
  <si>
    <t xml:space="preserve">4594852	</t>
  </si>
  <si>
    <t xml:space="preserve">2402170506	</t>
  </si>
  <si>
    <t xml:space="preserve">999229736016511	</t>
  </si>
  <si>
    <t>SONG/JIE</t>
  </si>
  <si>
    <t xml:space="preserve">4597797	</t>
  </si>
  <si>
    <t xml:space="preserve">60852367	</t>
  </si>
  <si>
    <t xml:space="preserve">999229898272326	</t>
  </si>
  <si>
    <t>[吉隆坡]吉隆坡大华酒店，傲途格精选酒店(The Majestic Hotel Kuala Lumpur, Autograph Collection)(68025853)</t>
  </si>
  <si>
    <t>豪华特大床房塔楼翼&lt;2人入住&gt;&lt;不退款&gt;&lt;早餐&gt;</t>
  </si>
  <si>
    <t>BIN ABU NOR/MOHAMMAD NAZRI</t>
  </si>
  <si>
    <t xml:space="preserve">4633731	</t>
  </si>
  <si>
    <t xml:space="preserve">388207619	</t>
  </si>
  <si>
    <t xml:space="preserve">27304451215	</t>
  </si>
  <si>
    <t>[长滩岛]长滩岛阿尔塔布里扎度假村(Altabriza Resort Boracay)(55299023)</t>
  </si>
  <si>
    <t>高级双床房&lt;2人入住&gt;&lt;早餐&gt;</t>
  </si>
  <si>
    <t>Chen/Weiqiang,Teng/Jun,LIU/GUOLIANG,ZHANG/JUNHUA,Sui/Xuena</t>
  </si>
  <si>
    <t xml:space="preserve">4042025	</t>
  </si>
  <si>
    <t xml:space="preserve">13156	</t>
  </si>
  <si>
    <t xml:space="preserve">27304462308	</t>
  </si>
  <si>
    <t>YU/YANLING</t>
  </si>
  <si>
    <t xml:space="preserve">4042031	</t>
  </si>
  <si>
    <t xml:space="preserve">13157	</t>
  </si>
  <si>
    <t xml:space="preserve">999229925509845	</t>
  </si>
  <si>
    <t>[马卡蒂]新世界马卡蒂酒店(New World Makati Hotel)(70391576)</t>
  </si>
  <si>
    <t>高级特大床房&lt;1人入住&gt;&lt;不退款&gt;</t>
  </si>
  <si>
    <t>CHANG/JIUNWEI</t>
  </si>
  <si>
    <t xml:space="preserve">4644268	</t>
  </si>
  <si>
    <t xml:space="preserve">7488564	</t>
  </si>
  <si>
    <t xml:space="preserve">999229948858523	</t>
  </si>
  <si>
    <t>[新加坡]新加坡卡尔登城市酒店(Carlton City Hotel Singapore)(55851934)</t>
  </si>
  <si>
    <t>豪华客房&lt;2人入住&gt;&lt;不退款&gt;&lt;早餐&gt;</t>
  </si>
  <si>
    <t>FU/YUJIE,MA/QIONGFANG</t>
  </si>
  <si>
    <t xml:space="preserve">4651732	</t>
  </si>
  <si>
    <t xml:space="preserve">859246 ,859247	</t>
  </si>
  <si>
    <t xml:space="preserve">999229994620177	</t>
  </si>
  <si>
    <t>宝石翼楼标准特大床房&lt;2人入住&gt;&lt;不退款&gt;</t>
  </si>
  <si>
    <t>LO/DANNY</t>
  </si>
  <si>
    <t xml:space="preserve">4653175	</t>
  </si>
  <si>
    <t xml:space="preserve">43798738	</t>
  </si>
  <si>
    <t xml:space="preserve">999230003411894	</t>
  </si>
  <si>
    <t>Imran/Nayli Irdina</t>
  </si>
  <si>
    <t xml:space="preserve">4655969	</t>
  </si>
  <si>
    <t xml:space="preserve">859249, 859250.	</t>
  </si>
  <si>
    <t xml:space="preserve">999230031869596	</t>
  </si>
  <si>
    <t>宝石翼楼标准特大床房&lt;2人入住&gt;&lt;不退款&gt;&lt;早餐&gt;</t>
  </si>
  <si>
    <t>ZONG/SHUYU</t>
  </si>
  <si>
    <t xml:space="preserve">4664802	</t>
  </si>
  <si>
    <t xml:space="preserve">21296616	</t>
  </si>
  <si>
    <t xml:space="preserve">999230166121532	</t>
  </si>
  <si>
    <t>cao/xin,lang/niheng</t>
  </si>
  <si>
    <t xml:space="preserve">4695385	</t>
  </si>
  <si>
    <t xml:space="preserve">63280944	</t>
  </si>
  <si>
    <t xml:space="preserve">999230277498537	</t>
  </si>
  <si>
    <t>THAM/JUSTIN</t>
  </si>
  <si>
    <t xml:space="preserve">4715017	</t>
  </si>
  <si>
    <t xml:space="preserve">83560483	</t>
  </si>
  <si>
    <t xml:space="preserve">999230401687280	</t>
  </si>
  <si>
    <t>[吉隆坡]吉隆坡市中心智选假日酒店(Holiday Inn Express Kuala Lumpur City Centre, an IHG Hotel)(55337198)</t>
  </si>
  <si>
    <t>LIU/YONGKUO,DENG/FULAI,FU/PENG</t>
  </si>
  <si>
    <t xml:space="preserve">4726889	</t>
  </si>
  <si>
    <t xml:space="preserve">426254/426253	</t>
  </si>
  <si>
    <t>，</t>
  </si>
  <si>
    <t>54466.95 HKD</t>
  </si>
  <si>
    <t>A240221093429481</t>
  </si>
  <si>
    <t>A240221093456481</t>
  </si>
  <si>
    <t>总计：54466.95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</si>
  <si>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</si>
  <si>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</si>
  <si>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</si>
  <si>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</si>
  <si>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</si>
  <si>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</si>
  <si>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</si>
  <si>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</si>
  <si>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</si>
  <si>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</si>
  <si>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</si>
  <si>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</si>
  <si>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</si>
  <si>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</si>
  <si>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</si>
  <si>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</si>
  <si>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</si>
  <si>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</si>
  <si>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</si>
  <si>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2024-02-16</t>
  </si>
  <si>
    <t>4726889</t>
  </si>
  <si>
    <t>吉隆坡市中心智选假日酒店</t>
  </si>
  <si>
    <t>LIU YONGKUO,DENG FULAI,FU PENG</t>
  </si>
  <si>
    <t>2024-02-17</t>
  </si>
  <si>
    <t>2024-02-18</t>
  </si>
  <si>
    <t>退房日周结</t>
  </si>
  <si>
    <t>679.99</t>
  </si>
  <si>
    <t>736.16</t>
  </si>
  <si>
    <t>0</t>
  </si>
  <si>
    <t>0.00</t>
  </si>
  <si>
    <t>携程汇智国际直连</t>
  </si>
  <si>
    <t>925</t>
  </si>
  <si>
    <t>2024-02-16 18:56:12</t>
  </si>
  <si>
    <t>否</t>
  </si>
  <si>
    <t>汇智国际旅游发展有限公司</t>
  </si>
  <si>
    <t>直采</t>
  </si>
  <si>
    <t>马来西亚</t>
  </si>
  <si>
    <t>2024-02-12</t>
  </si>
  <si>
    <t>4715017</t>
  </si>
  <si>
    <t>新加坡樟宜机场皇冠假日酒店</t>
  </si>
  <si>
    <t>THAM JUSTIN</t>
  </si>
  <si>
    <t>1791.00</t>
  </si>
  <si>
    <t>1940.62</t>
  </si>
  <si>
    <t>2024-02-14 10:47:30</t>
  </si>
  <si>
    <t>新加坡</t>
  </si>
  <si>
    <t>2024-02-06</t>
  </si>
  <si>
    <t>4695385</t>
  </si>
  <si>
    <t>cao xin,lang niheng</t>
  </si>
  <si>
    <t>1878.00</t>
  </si>
  <si>
    <t>2035.99</t>
  </si>
  <si>
    <t>2024-02-08 09:43:26</t>
  </si>
  <si>
    <t>2024-01-30</t>
  </si>
  <si>
    <t>4664802</t>
  </si>
  <si>
    <t>ZONG SHUYU</t>
  </si>
  <si>
    <t>1898.00</t>
  </si>
  <si>
    <t>2060.80</t>
  </si>
  <si>
    <t>2024-01-31 15:00:53</t>
  </si>
  <si>
    <t>2024-01-28</t>
  </si>
  <si>
    <t>4655969</t>
  </si>
  <si>
    <t>新加坡卡尔登城市酒店</t>
  </si>
  <si>
    <t>Imran Nayli Irdina</t>
  </si>
  <si>
    <t>3082.00</t>
  </si>
  <si>
    <t>3346.36</t>
  </si>
  <si>
    <t>2024-01-29 13:17:19</t>
  </si>
  <si>
    <t>2024-01-27</t>
  </si>
  <si>
    <t>4653175</t>
  </si>
  <si>
    <t>LO DANNY</t>
  </si>
  <si>
    <t>1938.00</t>
  </si>
  <si>
    <t>2105.15</t>
  </si>
  <si>
    <t>2024-01-29 10:55:46</t>
  </si>
  <si>
    <t>4651732</t>
  </si>
  <si>
    <t>FU YUJIE,MA QIONGFANG</t>
  </si>
  <si>
    <t>3081.99</t>
  </si>
  <si>
    <t>3347.81</t>
  </si>
  <si>
    <t>2024-01-29 16:29:24</t>
  </si>
  <si>
    <t>2024-01-25</t>
  </si>
  <si>
    <t>4644268</t>
  </si>
  <si>
    <t>马尼拉新世界酒店</t>
  </si>
  <si>
    <t>CHANG JIUNWEI</t>
  </si>
  <si>
    <t>2024-02-14</t>
  </si>
  <si>
    <t>4240.01</t>
  </si>
  <si>
    <t>4620.76</t>
  </si>
  <si>
    <t>2024-01-26 11:16:42</t>
  </si>
  <si>
    <t>菲律宾</t>
  </si>
  <si>
    <t>2024-01-23</t>
  </si>
  <si>
    <t>4633731</t>
  </si>
  <si>
    <t>吉隆坡大华酒店 - 傲途格精选酒店</t>
  </si>
  <si>
    <t>BIN ABU NOR MOHAMMAD NAZRI</t>
  </si>
  <si>
    <t>1284.00</t>
  </si>
  <si>
    <t>1392.32</t>
  </si>
  <si>
    <t>2024-01-23 15:34:50</t>
  </si>
  <si>
    <t>2024-01-15</t>
  </si>
  <si>
    <t>4597797</t>
  </si>
  <si>
    <t>SONG JIE</t>
  </si>
  <si>
    <t>1810.00</t>
  </si>
  <si>
    <t>1969.10</t>
  </si>
  <si>
    <t>2024-01-16 23:03:37</t>
  </si>
  <si>
    <t>2024-01-14</t>
  </si>
  <si>
    <t>4594852</t>
  </si>
  <si>
    <t>新加坡史蒂芬诺富特酒店</t>
  </si>
  <si>
    <t>Poh Randy</t>
  </si>
  <si>
    <t>1219.00</t>
  </si>
  <si>
    <t>1326.15</t>
  </si>
  <si>
    <t>2024-01-15 10:42:29</t>
  </si>
  <si>
    <t>直连</t>
  </si>
  <si>
    <t>2024-01-13</t>
  </si>
  <si>
    <t>4590570</t>
  </si>
  <si>
    <t>WANG WEI</t>
  </si>
  <si>
    <t>1969.53</t>
  </si>
  <si>
    <t>2024-01-16 09:37:10</t>
  </si>
  <si>
    <t>2023-11-09</t>
  </si>
  <si>
    <t>4224752</t>
  </si>
  <si>
    <t>曼谷水门伯克利酒店</t>
  </si>
  <si>
    <t>LIM SWEE KIM,LIM SENG GUAN</t>
  </si>
  <si>
    <t>2024-02-15</t>
  </si>
  <si>
    <t>1911.01</t>
  </si>
  <si>
    <t>2048.46</t>
  </si>
  <si>
    <t>2023-11-10 10:32:34</t>
  </si>
  <si>
    <t>泰国</t>
  </si>
  <si>
    <t>4224735</t>
  </si>
  <si>
    <t>LIM KUEN CHUAN,LIM BEE CHIN</t>
  </si>
  <si>
    <t>2023-11-10 10:33:30</t>
  </si>
  <si>
    <t>2023-11-06</t>
  </si>
  <si>
    <t>4203950</t>
  </si>
  <si>
    <t>芭堤雅百思通酒店  (SHA Extra Plus)</t>
  </si>
  <si>
    <t>KUTLU MEHMET</t>
  </si>
  <si>
    <t>578.01</t>
  </si>
  <si>
    <t>618.72</t>
  </si>
  <si>
    <t>2023-11-06 18:17:04</t>
  </si>
  <si>
    <t>2023-10-20</t>
  </si>
  <si>
    <t>4102768</t>
  </si>
  <si>
    <t>曼谷文华中心点大酒店 (SHA Plus+)</t>
  </si>
  <si>
    <t>SITTIWUNG WORANUN</t>
  </si>
  <si>
    <t>792.01</t>
  </si>
  <si>
    <t>845.62</t>
  </si>
  <si>
    <t>2023-10-20 18:59:55</t>
  </si>
  <si>
    <t>2023-10-09</t>
  </si>
  <si>
    <t>4042031</t>
  </si>
  <si>
    <t>长滩岛阿尔塔布里扎度假村</t>
  </si>
  <si>
    <t>YU YANLING</t>
  </si>
  <si>
    <t>2128.37</t>
  </si>
  <si>
    <t>2275.84</t>
  </si>
  <si>
    <t>2023-10-09 10:28:08</t>
  </si>
  <si>
    <t>4042025</t>
  </si>
  <si>
    <t>Chen Weiqiang,Teng Jun,LIU GUOLIANG,ZHANG JUNHUA,Sui Xuena</t>
  </si>
  <si>
    <t>10641.83</t>
  </si>
  <si>
    <t>11379.20</t>
  </si>
  <si>
    <t>2023-10-09 10:26:16</t>
  </si>
  <si>
    <t>2023-09-03</t>
  </si>
  <si>
    <t>3876750</t>
  </si>
  <si>
    <t>海约翰坎普庄园酒店</t>
  </si>
  <si>
    <t>GALANG GIDEON T</t>
  </si>
  <si>
    <t>7800.01</t>
  </si>
  <si>
    <t>8400.66</t>
  </si>
  <si>
    <t>2023-10-18 12:03:52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</si>
</sst>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14</xdr:col>
      <xdr:colOff>114300</xdr:colOff>
      <xdr:row>71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10306050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45334</v>
      </c>
      <c r="G2" s="6">
        <v>45340</v>
      </c>
      <c r="H2" s="4">
        <v>1</v>
      </c>
      <c r="I2" s="4">
        <v>6</v>
      </c>
      <c r="J2" s="4">
        <v>6</v>
      </c>
      <c r="K2" s="4" t="s">
        <v>30</v>
      </c>
      <c r="L2" s="4">
        <v>1740</v>
      </c>
      <c r="M2" s="4">
        <v>1740</v>
      </c>
      <c r="N2" s="4" t="s">
        <v>31</v>
      </c>
      <c r="O2" s="4" t="s">
        <v>32</v>
      </c>
      <c r="P2" s="4" t="s">
        <v>33</v>
      </c>
      <c r="Q2" s="4">
        <v>0</v>
      </c>
      <c r="R2" s="7">
        <v>45084.0000115741</v>
      </c>
      <c r="S2" s="6">
        <v>45343</v>
      </c>
      <c r="T2" s="4" t="s">
        <v>34</v>
      </c>
      <c r="U2" s="4">
        <v>1740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45334</v>
      </c>
      <c r="G3" s="6">
        <v>45340</v>
      </c>
      <c r="H3" s="4">
        <v>1</v>
      </c>
      <c r="I3" s="4">
        <v>6</v>
      </c>
      <c r="J3" s="4">
        <v>6</v>
      </c>
      <c r="K3" s="4" t="s">
        <v>30</v>
      </c>
      <c r="L3" s="4">
        <v>-1740</v>
      </c>
      <c r="M3" s="4">
        <v>-1740</v>
      </c>
      <c r="N3" s="4" t="s">
        <v>31</v>
      </c>
      <c r="O3" s="4" t="s">
        <v>32</v>
      </c>
      <c r="P3" s="4" t="s">
        <v>33</v>
      </c>
      <c r="Q3" s="4">
        <v>0</v>
      </c>
      <c r="R3" s="7">
        <v>45084.0000115741</v>
      </c>
      <c r="S3" s="6">
        <v>45343</v>
      </c>
      <c r="T3" s="4" t="s">
        <v>34</v>
      </c>
      <c r="U3" s="4">
        <v>-1740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45337</v>
      </c>
      <c r="G4" s="6">
        <v>45340</v>
      </c>
      <c r="H4" s="4">
        <v>1</v>
      </c>
      <c r="I4" s="4">
        <v>3</v>
      </c>
      <c r="J4" s="4">
        <v>3</v>
      </c>
      <c r="K4" s="4" t="s">
        <v>30</v>
      </c>
      <c r="L4" s="4">
        <v>8400.66</v>
      </c>
      <c r="M4" s="4">
        <v>8400.66</v>
      </c>
      <c r="N4" s="4" t="s">
        <v>41</v>
      </c>
      <c r="O4" s="4" t="s">
        <v>32</v>
      </c>
      <c r="P4" s="4" t="s">
        <v>33</v>
      </c>
      <c r="Q4" s="4">
        <v>0</v>
      </c>
      <c r="R4" s="7">
        <v>45172</v>
      </c>
      <c r="S4" s="6">
        <v>45343</v>
      </c>
      <c r="T4" s="4" t="s">
        <v>34</v>
      </c>
      <c r="U4" s="4">
        <v>8400.66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45338</v>
      </c>
      <c r="G5" s="6">
        <v>45340</v>
      </c>
      <c r="H5" s="4">
        <v>1</v>
      </c>
      <c r="I5" s="4">
        <v>2</v>
      </c>
      <c r="J5" s="4">
        <v>2</v>
      </c>
      <c r="K5" s="4" t="s">
        <v>30</v>
      </c>
      <c r="L5" s="4">
        <v>845.62</v>
      </c>
      <c r="M5" s="4">
        <v>845.62</v>
      </c>
      <c r="N5" s="4" t="s">
        <v>47</v>
      </c>
      <c r="O5" s="4" t="s">
        <v>32</v>
      </c>
      <c r="P5" s="4" t="s">
        <v>33</v>
      </c>
      <c r="Q5" s="4">
        <v>0</v>
      </c>
      <c r="R5" s="7">
        <v>45219</v>
      </c>
      <c r="S5" s="6">
        <v>45343</v>
      </c>
      <c r="T5" s="4" t="s">
        <v>34</v>
      </c>
      <c r="U5" s="4">
        <v>845.62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45336</v>
      </c>
      <c r="G6" s="6">
        <v>45340</v>
      </c>
      <c r="H6" s="4">
        <v>1</v>
      </c>
      <c r="I6" s="4">
        <v>4</v>
      </c>
      <c r="J6" s="4">
        <v>4</v>
      </c>
      <c r="K6" s="4" t="s">
        <v>30</v>
      </c>
      <c r="L6" s="4">
        <v>617.96</v>
      </c>
      <c r="M6" s="4">
        <v>617.96</v>
      </c>
      <c r="N6" s="4" t="s">
        <v>53</v>
      </c>
      <c r="O6" s="4" t="s">
        <v>32</v>
      </c>
      <c r="P6" s="4" t="s">
        <v>33</v>
      </c>
      <c r="Q6" s="4">
        <v>0</v>
      </c>
      <c r="R6" s="7">
        <v>45236.0000115741</v>
      </c>
      <c r="S6" s="6">
        <v>45343</v>
      </c>
      <c r="T6" s="4" t="s">
        <v>34</v>
      </c>
      <c r="U6" s="4">
        <v>617.96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45336</v>
      </c>
      <c r="G7" s="6">
        <v>45340</v>
      </c>
      <c r="H7" s="4">
        <v>1</v>
      </c>
      <c r="I7" s="4">
        <v>4</v>
      </c>
      <c r="J7" s="4">
        <v>4</v>
      </c>
      <c r="K7" s="4" t="s">
        <v>30</v>
      </c>
      <c r="L7" s="4">
        <v>2668.6</v>
      </c>
      <c r="M7" s="4">
        <v>2668.6</v>
      </c>
      <c r="N7" s="4" t="s">
        <v>59</v>
      </c>
      <c r="O7" s="4" t="s">
        <v>32</v>
      </c>
      <c r="P7" s="4" t="s">
        <v>33</v>
      </c>
      <c r="Q7" s="4">
        <v>0</v>
      </c>
      <c r="R7" s="7">
        <v>45238</v>
      </c>
      <c r="S7" s="6">
        <v>45343</v>
      </c>
      <c r="T7" s="4" t="s">
        <v>34</v>
      </c>
      <c r="U7" s="4">
        <v>2668.6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45337</v>
      </c>
      <c r="G8" s="6">
        <v>45340</v>
      </c>
      <c r="H8" s="4">
        <v>1</v>
      </c>
      <c r="I8" s="4">
        <v>3</v>
      </c>
      <c r="J8" s="4">
        <v>3</v>
      </c>
      <c r="K8" s="4" t="s">
        <v>30</v>
      </c>
      <c r="L8" s="4">
        <v>2048.46</v>
      </c>
      <c r="M8" s="4">
        <v>2048.46</v>
      </c>
      <c r="N8" s="4" t="s">
        <v>65</v>
      </c>
      <c r="O8" s="4" t="s">
        <v>32</v>
      </c>
      <c r="P8" s="4" t="s">
        <v>33</v>
      </c>
      <c r="Q8" s="4">
        <v>0</v>
      </c>
      <c r="R8" s="7">
        <v>45239.0000115741</v>
      </c>
      <c r="S8" s="6">
        <v>45343</v>
      </c>
      <c r="T8" s="4" t="s">
        <v>34</v>
      </c>
      <c r="U8" s="4">
        <v>2048.46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45337</v>
      </c>
      <c r="G9" s="6">
        <v>45340</v>
      </c>
      <c r="H9" s="4">
        <v>1</v>
      </c>
      <c r="I9" s="4">
        <v>3</v>
      </c>
      <c r="J9" s="4">
        <v>3</v>
      </c>
      <c r="K9" s="4" t="s">
        <v>30</v>
      </c>
      <c r="L9" s="4">
        <v>2048.46</v>
      </c>
      <c r="M9" s="4">
        <v>2048.46</v>
      </c>
      <c r="N9" s="4" t="s">
        <v>69</v>
      </c>
      <c r="O9" s="4" t="s">
        <v>32</v>
      </c>
      <c r="P9" s="4" t="s">
        <v>33</v>
      </c>
      <c r="Q9" s="4">
        <v>0</v>
      </c>
      <c r="R9" s="7">
        <v>45239.0000115741</v>
      </c>
      <c r="S9" s="6">
        <v>45343</v>
      </c>
      <c r="T9" s="4" t="s">
        <v>34</v>
      </c>
      <c r="U9" s="4">
        <v>2048.46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45339</v>
      </c>
      <c r="G10" s="6">
        <v>45340</v>
      </c>
      <c r="H10" s="4">
        <v>1</v>
      </c>
      <c r="I10" s="4">
        <v>1</v>
      </c>
      <c r="J10" s="4">
        <v>1</v>
      </c>
      <c r="K10" s="4" t="s">
        <v>30</v>
      </c>
      <c r="L10" s="4">
        <v>697.52</v>
      </c>
      <c r="M10" s="4">
        <v>697.52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45240</v>
      </c>
      <c r="S10" s="6">
        <v>45343</v>
      </c>
      <c r="T10" s="4" t="s">
        <v>34</v>
      </c>
      <c r="U10" s="4">
        <v>697.52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45338</v>
      </c>
      <c r="G11" s="6">
        <v>45340</v>
      </c>
      <c r="H11" s="4">
        <v>1</v>
      </c>
      <c r="I11" s="4">
        <v>2</v>
      </c>
      <c r="J11" s="4">
        <v>2</v>
      </c>
      <c r="K11" s="4" t="s">
        <v>30</v>
      </c>
      <c r="L11" s="4">
        <v>2606.56</v>
      </c>
      <c r="M11" s="4">
        <v>2606.56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45243.0000115741</v>
      </c>
      <c r="S11" s="6">
        <v>45343</v>
      </c>
      <c r="T11" s="4" t="s">
        <v>34</v>
      </c>
      <c r="U11" s="4">
        <v>2606.56</v>
      </c>
      <c r="V11" s="4">
        <v>0</v>
      </c>
      <c r="W11" s="4">
        <v>0</v>
      </c>
      <c r="X11" s="4" t="s">
        <v>82</v>
      </c>
      <c r="Y11" s="4" t="s">
        <v>77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45339</v>
      </c>
      <c r="G12" s="6">
        <v>45340</v>
      </c>
      <c r="H12" s="4">
        <v>1</v>
      </c>
      <c r="I12" s="4">
        <v>1</v>
      </c>
      <c r="J12" s="4">
        <v>1</v>
      </c>
      <c r="K12" s="4" t="s">
        <v>30</v>
      </c>
      <c r="L12" s="4">
        <v>510.81</v>
      </c>
      <c r="M12" s="4">
        <v>510.81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45245</v>
      </c>
      <c r="S12" s="6">
        <v>45343</v>
      </c>
      <c r="T12" s="4" t="s">
        <v>34</v>
      </c>
      <c r="U12" s="4">
        <v>510.81</v>
      </c>
      <c r="V12" s="4">
        <v>0</v>
      </c>
      <c r="W12" s="4">
        <v>0</v>
      </c>
      <c r="X12" s="4" t="s">
        <v>87</v>
      </c>
      <c r="Y12" s="4" t="s">
        <v>77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45339</v>
      </c>
      <c r="G13" s="6">
        <v>45340</v>
      </c>
      <c r="H13" s="4">
        <v>1</v>
      </c>
      <c r="I13" s="4">
        <v>1</v>
      </c>
      <c r="J13" s="4">
        <v>1</v>
      </c>
      <c r="K13" s="4" t="s">
        <v>30</v>
      </c>
      <c r="L13" s="4">
        <v>1379.74</v>
      </c>
      <c r="M13" s="4">
        <v>1379.74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45251</v>
      </c>
      <c r="S13" s="6">
        <v>45343</v>
      </c>
      <c r="T13" s="4" t="s">
        <v>34</v>
      </c>
      <c r="U13" s="4">
        <v>1379.74</v>
      </c>
      <c r="V13" s="4">
        <v>0</v>
      </c>
      <c r="W13" s="4">
        <v>0</v>
      </c>
      <c r="X13" s="4" t="s">
        <v>92</v>
      </c>
      <c r="Y13" s="4" t="s">
        <v>77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45337</v>
      </c>
      <c r="G14" s="6">
        <v>45340</v>
      </c>
      <c r="H14" s="4">
        <v>1</v>
      </c>
      <c r="I14" s="4">
        <v>3</v>
      </c>
      <c r="J14" s="4">
        <v>3</v>
      </c>
      <c r="K14" s="4" t="s">
        <v>30</v>
      </c>
      <c r="L14" s="4">
        <v>2974.23</v>
      </c>
      <c r="M14" s="4">
        <v>2974.23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45253</v>
      </c>
      <c r="S14" s="6">
        <v>45343</v>
      </c>
      <c r="T14" s="4" t="s">
        <v>34</v>
      </c>
      <c r="U14" s="4">
        <v>2974.23</v>
      </c>
      <c r="V14" s="4">
        <v>0</v>
      </c>
      <c r="W14" s="4">
        <v>0</v>
      </c>
      <c r="X14" s="4" t="s">
        <v>97</v>
      </c>
      <c r="Y14" s="4" t="s">
        <v>77</v>
      </c>
    </row>
    <row r="15" s="4" customFormat="1" spans="1:25">
      <c r="A15" s="4" t="s">
        <v>56</v>
      </c>
      <c r="B15" s="4" t="s">
        <v>26</v>
      </c>
      <c r="C15" s="4" t="s">
        <v>37</v>
      </c>
      <c r="D15" s="4" t="s">
        <v>57</v>
      </c>
      <c r="E15" s="4" t="s">
        <v>58</v>
      </c>
      <c r="F15" s="6">
        <v>45336</v>
      </c>
      <c r="G15" s="6">
        <v>45340</v>
      </c>
      <c r="H15" s="4">
        <v>1</v>
      </c>
      <c r="I15" s="4">
        <v>4</v>
      </c>
      <c r="J15" s="4">
        <v>4</v>
      </c>
      <c r="K15" s="4" t="s">
        <v>30</v>
      </c>
      <c r="L15" s="4">
        <v>-2668.6</v>
      </c>
      <c r="M15" s="4">
        <v>-2668.6</v>
      </c>
      <c r="N15" s="4" t="s">
        <v>59</v>
      </c>
      <c r="O15" s="4" t="s">
        <v>32</v>
      </c>
      <c r="P15" s="4" t="s">
        <v>33</v>
      </c>
      <c r="Q15" s="4">
        <v>0</v>
      </c>
      <c r="R15" s="7">
        <v>45238</v>
      </c>
      <c r="S15" s="6">
        <v>45343</v>
      </c>
      <c r="T15" s="4" t="s">
        <v>34</v>
      </c>
      <c r="U15" s="4">
        <v>-2668.6</v>
      </c>
      <c r="V15" s="4">
        <v>0</v>
      </c>
      <c r="W15" s="4">
        <v>0</v>
      </c>
      <c r="X15" s="4" t="s">
        <v>60</v>
      </c>
      <c r="Y15" s="4" t="s">
        <v>61</v>
      </c>
    </row>
    <row r="16" s="4" customFormat="1" spans="1:25">
      <c r="A16" s="4" t="s">
        <v>93</v>
      </c>
      <c r="B16" s="4" t="s">
        <v>26</v>
      </c>
      <c r="C16" s="4" t="s">
        <v>37</v>
      </c>
      <c r="D16" s="4" t="s">
        <v>94</v>
      </c>
      <c r="E16" s="4" t="s">
        <v>95</v>
      </c>
      <c r="F16" s="6">
        <v>45337</v>
      </c>
      <c r="G16" s="6">
        <v>45340</v>
      </c>
      <c r="H16" s="4">
        <v>1</v>
      </c>
      <c r="I16" s="4">
        <v>3</v>
      </c>
      <c r="J16" s="4">
        <v>3</v>
      </c>
      <c r="K16" s="4" t="s">
        <v>30</v>
      </c>
      <c r="L16" s="4">
        <v>-2974.23</v>
      </c>
      <c r="M16" s="4">
        <v>-2974.23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45253</v>
      </c>
      <c r="S16" s="6">
        <v>45343</v>
      </c>
      <c r="T16" s="4" t="s">
        <v>34</v>
      </c>
      <c r="U16" s="4">
        <v>-2974.23</v>
      </c>
      <c r="V16" s="4">
        <v>0</v>
      </c>
      <c r="W16" s="4">
        <v>0</v>
      </c>
      <c r="X16" s="4" t="s">
        <v>97</v>
      </c>
      <c r="Y16" s="4" t="s">
        <v>77</v>
      </c>
    </row>
    <row r="17" s="4" customFormat="1" spans="1:25">
      <c r="A17" s="4" t="s">
        <v>78</v>
      </c>
      <c r="B17" s="4" t="s">
        <v>26</v>
      </c>
      <c r="C17" s="4" t="s">
        <v>37</v>
      </c>
      <c r="D17" s="4" t="s">
        <v>79</v>
      </c>
      <c r="E17" s="4" t="s">
        <v>80</v>
      </c>
      <c r="F17" s="6">
        <v>45338</v>
      </c>
      <c r="G17" s="6">
        <v>45340</v>
      </c>
      <c r="H17" s="4">
        <v>1</v>
      </c>
      <c r="I17" s="4">
        <v>2</v>
      </c>
      <c r="J17" s="4">
        <v>2</v>
      </c>
      <c r="K17" s="4" t="s">
        <v>30</v>
      </c>
      <c r="L17" s="4">
        <v>-2606.56</v>
      </c>
      <c r="M17" s="4">
        <v>-2606.56</v>
      </c>
      <c r="N17" s="4" t="s">
        <v>81</v>
      </c>
      <c r="O17" s="4" t="s">
        <v>32</v>
      </c>
      <c r="P17" s="4" t="s">
        <v>33</v>
      </c>
      <c r="Q17" s="4">
        <v>0</v>
      </c>
      <c r="R17" s="7">
        <v>45243.0000115741</v>
      </c>
      <c r="S17" s="6">
        <v>45343</v>
      </c>
      <c r="T17" s="4" t="s">
        <v>34</v>
      </c>
      <c r="U17" s="4">
        <v>-2606.56</v>
      </c>
      <c r="V17" s="4">
        <v>0</v>
      </c>
      <c r="W17" s="4">
        <v>0</v>
      </c>
      <c r="X17" s="4" t="s">
        <v>82</v>
      </c>
      <c r="Y17" s="4" t="s">
        <v>77</v>
      </c>
    </row>
    <row r="18" s="4" customFormat="1" spans="1:25">
      <c r="A18" s="4" t="s">
        <v>88</v>
      </c>
      <c r="B18" s="4" t="s">
        <v>26</v>
      </c>
      <c r="C18" s="4" t="s">
        <v>37</v>
      </c>
      <c r="D18" s="4" t="s">
        <v>89</v>
      </c>
      <c r="E18" s="4" t="s">
        <v>90</v>
      </c>
      <c r="F18" s="6">
        <v>45339</v>
      </c>
      <c r="G18" s="6">
        <v>45340</v>
      </c>
      <c r="H18" s="4">
        <v>1</v>
      </c>
      <c r="I18" s="4">
        <v>1</v>
      </c>
      <c r="J18" s="4">
        <v>1</v>
      </c>
      <c r="K18" s="4" t="s">
        <v>30</v>
      </c>
      <c r="L18" s="4">
        <v>-1379.74</v>
      </c>
      <c r="M18" s="4">
        <v>-1379.74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45251</v>
      </c>
      <c r="S18" s="6">
        <v>45343</v>
      </c>
      <c r="T18" s="4" t="s">
        <v>34</v>
      </c>
      <c r="U18" s="4">
        <v>-1379.74</v>
      </c>
      <c r="V18" s="4">
        <v>0</v>
      </c>
      <c r="W18" s="4">
        <v>0</v>
      </c>
      <c r="X18" s="4" t="s">
        <v>92</v>
      </c>
      <c r="Y18" s="4" t="s">
        <v>77</v>
      </c>
    </row>
    <row r="19" s="4" customFormat="1" spans="1:25">
      <c r="A19" s="4" t="s">
        <v>72</v>
      </c>
      <c r="B19" s="4" t="s">
        <v>26</v>
      </c>
      <c r="C19" s="4" t="s">
        <v>37</v>
      </c>
      <c r="D19" s="4" t="s">
        <v>73</v>
      </c>
      <c r="E19" s="4" t="s">
        <v>74</v>
      </c>
      <c r="F19" s="6">
        <v>45339</v>
      </c>
      <c r="G19" s="6">
        <v>45340</v>
      </c>
      <c r="H19" s="4">
        <v>1</v>
      </c>
      <c r="I19" s="4">
        <v>1</v>
      </c>
      <c r="J19" s="4">
        <v>1</v>
      </c>
      <c r="K19" s="4" t="s">
        <v>30</v>
      </c>
      <c r="L19" s="4">
        <v>-697.52</v>
      </c>
      <c r="M19" s="4">
        <v>-697.52</v>
      </c>
      <c r="N19" s="4" t="s">
        <v>75</v>
      </c>
      <c r="O19" s="4" t="s">
        <v>32</v>
      </c>
      <c r="P19" s="4" t="s">
        <v>33</v>
      </c>
      <c r="Q19" s="4">
        <v>0</v>
      </c>
      <c r="R19" s="7">
        <v>45240</v>
      </c>
      <c r="S19" s="6">
        <v>45343</v>
      </c>
      <c r="T19" s="4" t="s">
        <v>34</v>
      </c>
      <c r="U19" s="4">
        <v>-697.52</v>
      </c>
      <c r="V19" s="4">
        <v>0</v>
      </c>
      <c r="W19" s="4">
        <v>0</v>
      </c>
      <c r="X19" s="4" t="s">
        <v>76</v>
      </c>
      <c r="Y19" s="4" t="s">
        <v>77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45334</v>
      </c>
      <c r="G20" s="6">
        <v>45340</v>
      </c>
      <c r="H20" s="4">
        <v>1</v>
      </c>
      <c r="I20" s="4">
        <v>6</v>
      </c>
      <c r="J20" s="4">
        <v>6</v>
      </c>
      <c r="K20" s="4" t="s">
        <v>30</v>
      </c>
      <c r="L20" s="4">
        <v>10067.28</v>
      </c>
      <c r="M20" s="4">
        <v>10067.28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45303</v>
      </c>
      <c r="S20" s="6">
        <v>45343</v>
      </c>
      <c r="T20" s="4" t="s">
        <v>34</v>
      </c>
      <c r="U20" s="4">
        <v>10067.28</v>
      </c>
      <c r="V20" s="4">
        <v>0</v>
      </c>
      <c r="W20" s="4">
        <v>0</v>
      </c>
      <c r="X20" s="4" t="s">
        <v>102</v>
      </c>
      <c r="Y20" s="4" t="s">
        <v>77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45334</v>
      </c>
      <c r="G21" s="6">
        <v>45340</v>
      </c>
      <c r="H21" s="4">
        <v>1</v>
      </c>
      <c r="I21" s="4">
        <v>6</v>
      </c>
      <c r="J21" s="4">
        <v>6</v>
      </c>
      <c r="K21" s="4" t="s">
        <v>30</v>
      </c>
      <c r="L21" s="4">
        <v>10067.28</v>
      </c>
      <c r="M21" s="4">
        <v>10067.28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45303.0000115741</v>
      </c>
      <c r="S21" s="6">
        <v>45343</v>
      </c>
      <c r="T21" s="4" t="s">
        <v>34</v>
      </c>
      <c r="U21" s="4">
        <v>10067.28</v>
      </c>
      <c r="V21" s="4">
        <v>0</v>
      </c>
      <c r="W21" s="4">
        <v>0</v>
      </c>
      <c r="X21" s="4" t="s">
        <v>105</v>
      </c>
      <c r="Y21" s="4" t="s">
        <v>77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45339</v>
      </c>
      <c r="G22" s="6">
        <v>45340</v>
      </c>
      <c r="H22" s="4">
        <v>1</v>
      </c>
      <c r="I22" s="4">
        <v>1</v>
      </c>
      <c r="J22" s="4">
        <v>1</v>
      </c>
      <c r="K22" s="4" t="s">
        <v>30</v>
      </c>
      <c r="L22" s="4">
        <v>1969.53</v>
      </c>
      <c r="M22" s="4">
        <v>1969.53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45304</v>
      </c>
      <c r="S22" s="6">
        <v>45343</v>
      </c>
      <c r="T22" s="4" t="s">
        <v>34</v>
      </c>
      <c r="U22" s="4">
        <v>1969.53</v>
      </c>
      <c r="V22" s="4">
        <v>0</v>
      </c>
      <c r="W22" s="4">
        <v>0</v>
      </c>
      <c r="X22" s="4" t="s">
        <v>110</v>
      </c>
      <c r="Y22" s="4" t="s">
        <v>111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45339</v>
      </c>
      <c r="G23" s="6">
        <v>45340</v>
      </c>
      <c r="H23" s="4">
        <v>1</v>
      </c>
      <c r="I23" s="4">
        <v>1</v>
      </c>
      <c r="J23" s="4">
        <v>1</v>
      </c>
      <c r="K23" s="4" t="s">
        <v>30</v>
      </c>
      <c r="L23" s="4">
        <v>1326.15</v>
      </c>
      <c r="M23" s="4">
        <v>1326.15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45305</v>
      </c>
      <c r="S23" s="6">
        <v>45343</v>
      </c>
      <c r="T23" s="4" t="s">
        <v>34</v>
      </c>
      <c r="U23" s="4">
        <v>1326.15</v>
      </c>
      <c r="V23" s="4">
        <v>0</v>
      </c>
      <c r="W23" s="4">
        <v>0</v>
      </c>
      <c r="X23" s="4" t="s">
        <v>116</v>
      </c>
      <c r="Y23" s="4" t="s">
        <v>117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107</v>
      </c>
      <c r="E24" s="4" t="s">
        <v>108</v>
      </c>
      <c r="F24" s="6">
        <v>45339</v>
      </c>
      <c r="G24" s="6">
        <v>45340</v>
      </c>
      <c r="H24" s="4">
        <v>1</v>
      </c>
      <c r="I24" s="4">
        <v>1</v>
      </c>
      <c r="J24" s="4">
        <v>1</v>
      </c>
      <c r="K24" s="4" t="s">
        <v>30</v>
      </c>
      <c r="L24" s="4">
        <v>1969.1</v>
      </c>
      <c r="M24" s="4">
        <v>1969.1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45306</v>
      </c>
      <c r="S24" s="6">
        <v>45343</v>
      </c>
      <c r="T24" s="4" t="s">
        <v>34</v>
      </c>
      <c r="U24" s="4">
        <v>1969.1</v>
      </c>
      <c r="V24" s="4">
        <v>0</v>
      </c>
      <c r="W24" s="4">
        <v>0</v>
      </c>
      <c r="X24" s="4" t="s">
        <v>120</v>
      </c>
      <c r="Y24" s="4" t="s">
        <v>121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123</v>
      </c>
      <c r="E25" s="4" t="s">
        <v>124</v>
      </c>
      <c r="F25" s="6">
        <v>45339</v>
      </c>
      <c r="G25" s="6">
        <v>45340</v>
      </c>
      <c r="H25" s="4">
        <v>2</v>
      </c>
      <c r="I25" s="4">
        <v>1</v>
      </c>
      <c r="J25" s="4">
        <v>2</v>
      </c>
      <c r="K25" s="4" t="s">
        <v>30</v>
      </c>
      <c r="L25" s="4">
        <v>1392.32</v>
      </c>
      <c r="M25" s="4">
        <v>1392.32</v>
      </c>
      <c r="N25" s="4" t="s">
        <v>125</v>
      </c>
      <c r="O25" s="4" t="s">
        <v>32</v>
      </c>
      <c r="P25" s="4" t="s">
        <v>33</v>
      </c>
      <c r="Q25" s="4">
        <v>0</v>
      </c>
      <c r="R25" s="7">
        <v>45314</v>
      </c>
      <c r="S25" s="6">
        <v>45343</v>
      </c>
      <c r="T25" s="4" t="s">
        <v>34</v>
      </c>
      <c r="U25" s="4">
        <v>1392.32</v>
      </c>
      <c r="V25" s="4">
        <v>0</v>
      </c>
      <c r="W25" s="4">
        <v>0</v>
      </c>
      <c r="X25" s="4" t="s">
        <v>126</v>
      </c>
      <c r="Y25" s="4" t="s">
        <v>127</v>
      </c>
    </row>
    <row r="26" s="4" customFormat="1" spans="1:25">
      <c r="A26" s="4" t="s">
        <v>103</v>
      </c>
      <c r="B26" s="4" t="s">
        <v>26</v>
      </c>
      <c r="C26" s="4" t="s">
        <v>37</v>
      </c>
      <c r="D26" s="4" t="s">
        <v>99</v>
      </c>
      <c r="E26" s="4" t="s">
        <v>100</v>
      </c>
      <c r="F26" s="6">
        <v>45334</v>
      </c>
      <c r="G26" s="6">
        <v>45340</v>
      </c>
      <c r="H26" s="4">
        <v>1</v>
      </c>
      <c r="I26" s="4">
        <v>6</v>
      </c>
      <c r="J26" s="4">
        <v>6</v>
      </c>
      <c r="K26" s="4" t="s">
        <v>30</v>
      </c>
      <c r="L26" s="4">
        <v>-10067.28</v>
      </c>
      <c r="M26" s="4">
        <v>-10067.28</v>
      </c>
      <c r="N26" s="4" t="s">
        <v>104</v>
      </c>
      <c r="O26" s="4" t="s">
        <v>32</v>
      </c>
      <c r="P26" s="4" t="s">
        <v>33</v>
      </c>
      <c r="Q26" s="4">
        <v>0</v>
      </c>
      <c r="R26" s="7">
        <v>45303.0000115741</v>
      </c>
      <c r="S26" s="6">
        <v>45343</v>
      </c>
      <c r="T26" s="4" t="s">
        <v>34</v>
      </c>
      <c r="U26" s="4">
        <v>-10067.28</v>
      </c>
      <c r="V26" s="4">
        <v>0</v>
      </c>
      <c r="W26" s="4">
        <v>0</v>
      </c>
      <c r="X26" s="4" t="s">
        <v>105</v>
      </c>
      <c r="Y26" s="4" t="s">
        <v>77</v>
      </c>
    </row>
    <row r="27" s="4" customFormat="1" spans="1:25">
      <c r="A27" s="4" t="s">
        <v>98</v>
      </c>
      <c r="B27" s="4" t="s">
        <v>26</v>
      </c>
      <c r="C27" s="4" t="s">
        <v>37</v>
      </c>
      <c r="D27" s="4" t="s">
        <v>99</v>
      </c>
      <c r="E27" s="4" t="s">
        <v>100</v>
      </c>
      <c r="F27" s="6">
        <v>45334</v>
      </c>
      <c r="G27" s="6">
        <v>45340</v>
      </c>
      <c r="H27" s="4">
        <v>1</v>
      </c>
      <c r="I27" s="4">
        <v>6</v>
      </c>
      <c r="J27" s="4">
        <v>6</v>
      </c>
      <c r="K27" s="4" t="s">
        <v>30</v>
      </c>
      <c r="L27" s="4">
        <v>-10067.28</v>
      </c>
      <c r="M27" s="4">
        <v>-10067.28</v>
      </c>
      <c r="N27" s="4" t="s">
        <v>101</v>
      </c>
      <c r="O27" s="4" t="s">
        <v>32</v>
      </c>
      <c r="P27" s="4" t="s">
        <v>33</v>
      </c>
      <c r="Q27" s="4">
        <v>0</v>
      </c>
      <c r="R27" s="7">
        <v>45303</v>
      </c>
      <c r="S27" s="6">
        <v>45343</v>
      </c>
      <c r="T27" s="4" t="s">
        <v>34</v>
      </c>
      <c r="U27" s="4">
        <v>-10067.28</v>
      </c>
      <c r="V27" s="4">
        <v>0</v>
      </c>
      <c r="W27" s="4">
        <v>0</v>
      </c>
      <c r="X27" s="4" t="s">
        <v>102</v>
      </c>
      <c r="Y27" s="4" t="s">
        <v>77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129</v>
      </c>
      <c r="E28" s="4" t="s">
        <v>130</v>
      </c>
      <c r="F28" s="6">
        <v>45336</v>
      </c>
      <c r="G28" s="6">
        <v>45340</v>
      </c>
      <c r="H28" s="4">
        <v>5</v>
      </c>
      <c r="I28" s="4">
        <v>4</v>
      </c>
      <c r="J28" s="4">
        <v>20</v>
      </c>
      <c r="K28" s="4" t="s">
        <v>30</v>
      </c>
      <c r="L28" s="4">
        <v>11379.2</v>
      </c>
      <c r="M28" s="4">
        <v>11379.2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45208.0000115741</v>
      </c>
      <c r="S28" s="6">
        <v>45343</v>
      </c>
      <c r="T28" s="4" t="s">
        <v>34</v>
      </c>
      <c r="U28" s="4">
        <v>11379.2</v>
      </c>
      <c r="V28" s="4">
        <v>0</v>
      </c>
      <c r="W28" s="4">
        <v>0</v>
      </c>
      <c r="X28" s="4" t="s">
        <v>132</v>
      </c>
      <c r="Y28" s="4" t="s">
        <v>133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129</v>
      </c>
      <c r="E29" s="4" t="s">
        <v>130</v>
      </c>
      <c r="F29" s="6">
        <v>45336</v>
      </c>
      <c r="G29" s="6">
        <v>45340</v>
      </c>
      <c r="H29" s="4">
        <v>1</v>
      </c>
      <c r="I29" s="4">
        <v>4</v>
      </c>
      <c r="J29" s="4">
        <v>4</v>
      </c>
      <c r="K29" s="4" t="s">
        <v>30</v>
      </c>
      <c r="L29" s="4">
        <v>2275.84</v>
      </c>
      <c r="M29" s="4">
        <v>2275.84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45208</v>
      </c>
      <c r="S29" s="6">
        <v>45343</v>
      </c>
      <c r="T29" s="4" t="s">
        <v>34</v>
      </c>
      <c r="U29" s="4">
        <v>2275.84</v>
      </c>
      <c r="V29" s="4">
        <v>0</v>
      </c>
      <c r="W29" s="4">
        <v>0</v>
      </c>
      <c r="X29" s="4" t="s">
        <v>136</v>
      </c>
      <c r="Y29" s="4" t="s">
        <v>137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45336</v>
      </c>
      <c r="G30" s="6">
        <v>45340</v>
      </c>
      <c r="H30" s="4">
        <v>1</v>
      </c>
      <c r="I30" s="4">
        <v>4</v>
      </c>
      <c r="J30" s="4">
        <v>4</v>
      </c>
      <c r="K30" s="4" t="s">
        <v>30</v>
      </c>
      <c r="L30" s="4">
        <v>4620.76</v>
      </c>
      <c r="M30" s="4">
        <v>4620.76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45316</v>
      </c>
      <c r="S30" s="6">
        <v>45343</v>
      </c>
      <c r="T30" s="4" t="s">
        <v>34</v>
      </c>
      <c r="U30" s="4">
        <v>4620.76</v>
      </c>
      <c r="V30" s="4">
        <v>0</v>
      </c>
      <c r="W30" s="4">
        <v>0</v>
      </c>
      <c r="X30" s="4" t="s">
        <v>142</v>
      </c>
      <c r="Y30" s="4" t="s">
        <v>143</v>
      </c>
    </row>
    <row r="31" s="4" customFormat="1" spans="1:25">
      <c r="A31" s="4" t="s">
        <v>144</v>
      </c>
      <c r="B31" s="4" t="s">
        <v>26</v>
      </c>
      <c r="C31" s="4" t="s">
        <v>27</v>
      </c>
      <c r="D31" s="4" t="s">
        <v>145</v>
      </c>
      <c r="E31" s="4" t="s">
        <v>146</v>
      </c>
      <c r="F31" s="6">
        <v>45338</v>
      </c>
      <c r="G31" s="6">
        <v>45340</v>
      </c>
      <c r="H31" s="4">
        <v>1</v>
      </c>
      <c r="I31" s="4">
        <v>2</v>
      </c>
      <c r="J31" s="4">
        <v>2</v>
      </c>
      <c r="K31" s="4" t="s">
        <v>30</v>
      </c>
      <c r="L31" s="4">
        <v>3347.81</v>
      </c>
      <c r="M31" s="4">
        <v>3347.81</v>
      </c>
      <c r="N31" s="4" t="s">
        <v>147</v>
      </c>
      <c r="O31" s="4" t="s">
        <v>32</v>
      </c>
      <c r="P31" s="4" t="s">
        <v>33</v>
      </c>
      <c r="Q31" s="4">
        <v>0</v>
      </c>
      <c r="R31" s="7">
        <v>45318.0000115741</v>
      </c>
      <c r="S31" s="6">
        <v>45343</v>
      </c>
      <c r="T31" s="4" t="s">
        <v>34</v>
      </c>
      <c r="U31" s="4">
        <v>3347.81</v>
      </c>
      <c r="V31" s="4">
        <v>0</v>
      </c>
      <c r="W31" s="4">
        <v>0</v>
      </c>
      <c r="X31" s="4" t="s">
        <v>148</v>
      </c>
      <c r="Y31" s="4" t="s">
        <v>149</v>
      </c>
    </row>
    <row r="32" s="4" customFormat="1" spans="1:25">
      <c r="A32" s="4" t="s">
        <v>150</v>
      </c>
      <c r="B32" s="4" t="s">
        <v>26</v>
      </c>
      <c r="C32" s="4" t="s">
        <v>27</v>
      </c>
      <c r="D32" s="4" t="s">
        <v>107</v>
      </c>
      <c r="E32" s="4" t="s">
        <v>151</v>
      </c>
      <c r="F32" s="6">
        <v>45339</v>
      </c>
      <c r="G32" s="6">
        <v>45340</v>
      </c>
      <c r="H32" s="4">
        <v>1</v>
      </c>
      <c r="I32" s="4">
        <v>1</v>
      </c>
      <c r="J32" s="4">
        <v>1</v>
      </c>
      <c r="K32" s="4" t="s">
        <v>30</v>
      </c>
      <c r="L32" s="4">
        <v>2105.15</v>
      </c>
      <c r="M32" s="4">
        <v>2105.15</v>
      </c>
      <c r="N32" s="4" t="s">
        <v>152</v>
      </c>
      <c r="O32" s="4" t="s">
        <v>32</v>
      </c>
      <c r="P32" s="4" t="s">
        <v>33</v>
      </c>
      <c r="Q32" s="4">
        <v>0</v>
      </c>
      <c r="R32" s="7">
        <v>45318.0000115741</v>
      </c>
      <c r="S32" s="6">
        <v>45343</v>
      </c>
      <c r="T32" s="4" t="s">
        <v>34</v>
      </c>
      <c r="U32" s="4">
        <v>2105.15</v>
      </c>
      <c r="V32" s="4">
        <v>0</v>
      </c>
      <c r="W32" s="4">
        <v>0</v>
      </c>
      <c r="X32" s="4" t="s">
        <v>153</v>
      </c>
      <c r="Y32" s="4" t="s">
        <v>154</v>
      </c>
    </row>
    <row r="33" s="4" customFormat="1" spans="1:25">
      <c r="A33" s="4" t="s">
        <v>155</v>
      </c>
      <c r="B33" s="4" t="s">
        <v>26</v>
      </c>
      <c r="C33" s="4" t="s">
        <v>27</v>
      </c>
      <c r="D33" s="4" t="s">
        <v>145</v>
      </c>
      <c r="E33" s="4" t="s">
        <v>146</v>
      </c>
      <c r="F33" s="6">
        <v>45338</v>
      </c>
      <c r="G33" s="6">
        <v>45340</v>
      </c>
      <c r="H33" s="4">
        <v>1</v>
      </c>
      <c r="I33" s="4">
        <v>2</v>
      </c>
      <c r="J33" s="4">
        <v>2</v>
      </c>
      <c r="K33" s="4" t="s">
        <v>30</v>
      </c>
      <c r="L33" s="4">
        <v>3346.36</v>
      </c>
      <c r="M33" s="4">
        <v>3346.36</v>
      </c>
      <c r="N33" s="4" t="s">
        <v>156</v>
      </c>
      <c r="O33" s="4" t="s">
        <v>32</v>
      </c>
      <c r="P33" s="4" t="s">
        <v>33</v>
      </c>
      <c r="Q33" s="4">
        <v>0</v>
      </c>
      <c r="R33" s="7">
        <v>45319.0000115741</v>
      </c>
      <c r="S33" s="6">
        <v>45343</v>
      </c>
      <c r="T33" s="4" t="s">
        <v>34</v>
      </c>
      <c r="U33" s="4">
        <v>3346.36</v>
      </c>
      <c r="V33" s="4">
        <v>0</v>
      </c>
      <c r="W33" s="4">
        <v>0</v>
      </c>
      <c r="X33" s="4" t="s">
        <v>157</v>
      </c>
      <c r="Y33" s="4" t="s">
        <v>158</v>
      </c>
    </row>
    <row r="34" s="4" customFormat="1" spans="1:25">
      <c r="A34" s="4" t="s">
        <v>159</v>
      </c>
      <c r="B34" s="4" t="s">
        <v>26</v>
      </c>
      <c r="C34" s="4" t="s">
        <v>27</v>
      </c>
      <c r="D34" s="4" t="s">
        <v>107</v>
      </c>
      <c r="E34" s="4" t="s">
        <v>160</v>
      </c>
      <c r="F34" s="6">
        <v>45339</v>
      </c>
      <c r="G34" s="6">
        <v>45340</v>
      </c>
      <c r="H34" s="4">
        <v>1</v>
      </c>
      <c r="I34" s="4">
        <v>1</v>
      </c>
      <c r="J34" s="4">
        <v>1</v>
      </c>
      <c r="K34" s="4" t="s">
        <v>30</v>
      </c>
      <c r="L34" s="4">
        <v>2060.8</v>
      </c>
      <c r="M34" s="4">
        <v>2060.8</v>
      </c>
      <c r="N34" s="4" t="s">
        <v>161</v>
      </c>
      <c r="O34" s="4" t="s">
        <v>32</v>
      </c>
      <c r="P34" s="4" t="s">
        <v>33</v>
      </c>
      <c r="Q34" s="4">
        <v>0</v>
      </c>
      <c r="R34" s="7">
        <v>45321</v>
      </c>
      <c r="S34" s="6">
        <v>45343</v>
      </c>
      <c r="T34" s="4" t="s">
        <v>34</v>
      </c>
      <c r="U34" s="4">
        <v>2060.8</v>
      </c>
      <c r="V34" s="4">
        <v>0</v>
      </c>
      <c r="W34" s="4">
        <v>0</v>
      </c>
      <c r="X34" s="4" t="s">
        <v>162</v>
      </c>
      <c r="Y34" s="4" t="s">
        <v>163</v>
      </c>
    </row>
    <row r="35" s="4" customFormat="1" spans="1:25">
      <c r="A35" s="4" t="s">
        <v>83</v>
      </c>
      <c r="B35" s="4" t="s">
        <v>26</v>
      </c>
      <c r="C35" s="4" t="s">
        <v>37</v>
      </c>
      <c r="D35" s="4" t="s">
        <v>84</v>
      </c>
      <c r="E35" s="4" t="s">
        <v>85</v>
      </c>
      <c r="F35" s="6">
        <v>45339</v>
      </c>
      <c r="G35" s="6">
        <v>45340</v>
      </c>
      <c r="H35" s="4">
        <v>1</v>
      </c>
      <c r="I35" s="4">
        <v>1</v>
      </c>
      <c r="J35" s="4">
        <v>1</v>
      </c>
      <c r="K35" s="4" t="s">
        <v>30</v>
      </c>
      <c r="L35" s="4">
        <v>-510.81</v>
      </c>
      <c r="M35" s="4">
        <v>-510.81</v>
      </c>
      <c r="N35" s="4" t="s">
        <v>86</v>
      </c>
      <c r="O35" s="4" t="s">
        <v>32</v>
      </c>
      <c r="P35" s="4" t="s">
        <v>33</v>
      </c>
      <c r="Q35" s="4">
        <v>0</v>
      </c>
      <c r="R35" s="7">
        <v>45245</v>
      </c>
      <c r="S35" s="6">
        <v>45343</v>
      </c>
      <c r="T35" s="4" t="s">
        <v>34</v>
      </c>
      <c r="U35" s="4">
        <v>-510.81</v>
      </c>
      <c r="V35" s="4">
        <v>0</v>
      </c>
      <c r="W35" s="4">
        <v>0</v>
      </c>
      <c r="X35" s="4" t="s">
        <v>87</v>
      </c>
      <c r="Y35" s="4" t="s">
        <v>77</v>
      </c>
    </row>
    <row r="36" s="4" customFormat="1" spans="1:25">
      <c r="A36" s="4" t="s">
        <v>164</v>
      </c>
      <c r="B36" s="4" t="s">
        <v>26</v>
      </c>
      <c r="C36" s="4" t="s">
        <v>27</v>
      </c>
      <c r="D36" s="4" t="s">
        <v>107</v>
      </c>
      <c r="E36" s="4" t="s">
        <v>160</v>
      </c>
      <c r="F36" s="6">
        <v>45339</v>
      </c>
      <c r="G36" s="6">
        <v>45340</v>
      </c>
      <c r="H36" s="4">
        <v>1</v>
      </c>
      <c r="I36" s="4">
        <v>1</v>
      </c>
      <c r="J36" s="4">
        <v>1</v>
      </c>
      <c r="K36" s="4" t="s">
        <v>30</v>
      </c>
      <c r="L36" s="4">
        <v>2035.99</v>
      </c>
      <c r="M36" s="4">
        <v>2035.99</v>
      </c>
      <c r="N36" s="4" t="s">
        <v>165</v>
      </c>
      <c r="O36" s="4" t="s">
        <v>32</v>
      </c>
      <c r="P36" s="4" t="s">
        <v>33</v>
      </c>
      <c r="Q36" s="4">
        <v>0</v>
      </c>
      <c r="R36" s="7">
        <v>45328</v>
      </c>
      <c r="S36" s="6">
        <v>45343</v>
      </c>
      <c r="T36" s="4" t="s">
        <v>34</v>
      </c>
      <c r="U36" s="4">
        <v>2035.99</v>
      </c>
      <c r="V36" s="4">
        <v>0</v>
      </c>
      <c r="W36" s="4">
        <v>0</v>
      </c>
      <c r="X36" s="4" t="s">
        <v>166</v>
      </c>
      <c r="Y36" s="4" t="s">
        <v>167</v>
      </c>
    </row>
    <row r="37" s="4" customFormat="1" spans="1:25">
      <c r="A37" s="4" t="s">
        <v>168</v>
      </c>
      <c r="B37" s="4" t="s">
        <v>26</v>
      </c>
      <c r="C37" s="4" t="s">
        <v>27</v>
      </c>
      <c r="D37" s="4" t="s">
        <v>107</v>
      </c>
      <c r="E37" s="4" t="s">
        <v>160</v>
      </c>
      <c r="F37" s="6">
        <v>45339</v>
      </c>
      <c r="G37" s="6">
        <v>45340</v>
      </c>
      <c r="H37" s="4">
        <v>1</v>
      </c>
      <c r="I37" s="4">
        <v>1</v>
      </c>
      <c r="J37" s="4">
        <v>1</v>
      </c>
      <c r="K37" s="4" t="s">
        <v>30</v>
      </c>
      <c r="L37" s="4">
        <v>1940.62</v>
      </c>
      <c r="M37" s="4">
        <v>1940.62</v>
      </c>
      <c r="N37" s="4" t="s">
        <v>169</v>
      </c>
      <c r="O37" s="4" t="s">
        <v>32</v>
      </c>
      <c r="P37" s="4" t="s">
        <v>33</v>
      </c>
      <c r="Q37" s="4">
        <v>0</v>
      </c>
      <c r="R37" s="7">
        <v>45334</v>
      </c>
      <c r="S37" s="6">
        <v>45343</v>
      </c>
      <c r="T37" s="4" t="s">
        <v>34</v>
      </c>
      <c r="U37" s="4">
        <v>1940.62</v>
      </c>
      <c r="V37" s="4">
        <v>0</v>
      </c>
      <c r="W37" s="4">
        <v>0</v>
      </c>
      <c r="X37" s="4" t="s">
        <v>170</v>
      </c>
      <c r="Y37" s="4" t="s">
        <v>171</v>
      </c>
    </row>
    <row r="38" s="4" customFormat="1" spans="1:25">
      <c r="A38" s="4" t="s">
        <v>172</v>
      </c>
      <c r="B38" s="4" t="s">
        <v>26</v>
      </c>
      <c r="C38" s="4" t="s">
        <v>27</v>
      </c>
      <c r="D38" s="4" t="s">
        <v>173</v>
      </c>
      <c r="E38" s="4" t="s">
        <v>108</v>
      </c>
      <c r="F38" s="6">
        <v>45339</v>
      </c>
      <c r="G38" s="6">
        <v>45340</v>
      </c>
      <c r="H38" s="4">
        <v>2</v>
      </c>
      <c r="I38" s="4">
        <v>1</v>
      </c>
      <c r="J38" s="4">
        <v>2</v>
      </c>
      <c r="K38" s="4" t="s">
        <v>30</v>
      </c>
      <c r="L38" s="4">
        <v>736.16</v>
      </c>
      <c r="M38" s="4">
        <v>736.16</v>
      </c>
      <c r="N38" s="4" t="s">
        <v>174</v>
      </c>
      <c r="O38" s="4" t="s">
        <v>32</v>
      </c>
      <c r="P38" s="4" t="s">
        <v>33</v>
      </c>
      <c r="Q38" s="4">
        <v>0</v>
      </c>
      <c r="R38" s="7">
        <v>45338</v>
      </c>
      <c r="S38" s="6">
        <v>45343</v>
      </c>
      <c r="T38" s="4" t="s">
        <v>34</v>
      </c>
      <c r="U38" s="4">
        <v>736.16</v>
      </c>
      <c r="V38" s="4">
        <v>0</v>
      </c>
      <c r="W38" s="4">
        <v>0</v>
      </c>
      <c r="X38" s="4" t="s">
        <v>175</v>
      </c>
      <c r="Y38" s="4" t="s">
        <v>176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A36" sqref="A36:C38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</v>
      </c>
    </row>
    <row r="2" s="4" customFormat="1" hidden="1" spans="1:9">
      <c r="A2" s="5">
        <v>999224636690839</v>
      </c>
      <c r="B2" s="6">
        <v>45334</v>
      </c>
      <c r="C2" s="6">
        <v>45340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999226606243710</v>
      </c>
      <c r="B3" s="6">
        <v>45337</v>
      </c>
      <c r="C3" s="6">
        <v>45340</v>
      </c>
      <c r="D3" s="4">
        <v>8400.66</v>
      </c>
      <c r="E3" s="4" t="str">
        <f>VLOOKUP(A3,HOP!A:L,12,0)</f>
        <v>8400.66</v>
      </c>
      <c r="F3" s="4" t="str">
        <f>VLOOKUP(A3,HOP!A:C,3,0)</f>
        <v>3876750</v>
      </c>
      <c r="G3" s="4">
        <f t="shared" ref="G3:G29" si="0">D3-E3</f>
        <v>0</v>
      </c>
      <c r="H3" s="4" t="str">
        <f t="shared" ref="H3:H29" si="1">$H$1&amp;F3</f>
        <v>，3876750</v>
      </c>
      <c r="I3" s="4" t="str">
        <f>VLOOKUP(A3,HOP!A:U,21,0)</f>
        <v>直采</v>
      </c>
    </row>
    <row r="4" s="4" customFormat="1" spans="1:9">
      <c r="A4" s="5">
        <v>999228010312491</v>
      </c>
      <c r="B4" s="6">
        <v>45338</v>
      </c>
      <c r="C4" s="6">
        <v>45340</v>
      </c>
      <c r="D4" s="4">
        <v>845.62</v>
      </c>
      <c r="E4" s="4" t="str">
        <f>VLOOKUP(A4,HOP!A:L,12,0)</f>
        <v>845.62</v>
      </c>
      <c r="F4" s="4" t="str">
        <f>VLOOKUP(A4,HOP!A:C,3,0)</f>
        <v>4102768</v>
      </c>
      <c r="G4" s="4">
        <f t="shared" si="0"/>
        <v>0</v>
      </c>
      <c r="H4" s="4" t="str">
        <f t="shared" si="1"/>
        <v>，4102768</v>
      </c>
      <c r="I4" s="4" t="str">
        <f>VLOOKUP(A4,HOP!A:U,21,0)</f>
        <v>直采</v>
      </c>
    </row>
    <row r="5" s="4" customFormat="1" spans="1:9">
      <c r="A5" s="5">
        <v>999228340599504</v>
      </c>
      <c r="B5" s="6">
        <v>45336</v>
      </c>
      <c r="C5" s="6">
        <v>45340</v>
      </c>
      <c r="D5" s="4">
        <v>617.96</v>
      </c>
      <c r="E5" s="4" t="str">
        <f>VLOOKUP(A5,HOP!A:L,12,0)</f>
        <v>618.72</v>
      </c>
      <c r="F5" s="4" t="str">
        <f>VLOOKUP(A5,HOP!A:C,3,0)</f>
        <v>4203950</v>
      </c>
      <c r="G5" s="4">
        <f t="shared" si="0"/>
        <v>-0.759999999999991</v>
      </c>
      <c r="H5" s="4" t="str">
        <f t="shared" si="1"/>
        <v>，4203950</v>
      </c>
      <c r="I5" s="4" t="str">
        <f>VLOOKUP(A5,HOP!A:U,21,0)</f>
        <v>直连</v>
      </c>
    </row>
    <row r="6" s="4" customFormat="1" hidden="1" spans="1:9">
      <c r="A6" s="5">
        <v>999228362057288</v>
      </c>
      <c r="B6" s="6">
        <v>45336</v>
      </c>
      <c r="C6" s="6">
        <v>45340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999228374240593</v>
      </c>
      <c r="B7" s="6">
        <v>45337</v>
      </c>
      <c r="C7" s="6">
        <v>45340</v>
      </c>
      <c r="D7" s="4">
        <v>2048.46</v>
      </c>
      <c r="E7" s="4" t="str">
        <f>VLOOKUP(A7,HOP!A:L,12,0)</f>
        <v>2048.46</v>
      </c>
      <c r="F7" s="4" t="str">
        <f>VLOOKUP(A7,HOP!A:C,3,0)</f>
        <v>4224735</v>
      </c>
      <c r="G7" s="4">
        <f t="shared" si="0"/>
        <v>0</v>
      </c>
      <c r="H7" s="4" t="str">
        <f t="shared" si="1"/>
        <v>，4224735</v>
      </c>
      <c r="I7" s="4" t="str">
        <f>VLOOKUP(A7,HOP!A:U,21,0)</f>
        <v>直采</v>
      </c>
    </row>
    <row r="8" s="4" customFormat="1" spans="1:9">
      <c r="A8" s="5">
        <v>999228374288243</v>
      </c>
      <c r="B8" s="6">
        <v>45337</v>
      </c>
      <c r="C8" s="6">
        <v>45340</v>
      </c>
      <c r="D8" s="4">
        <v>2048.46</v>
      </c>
      <c r="E8" s="4" t="str">
        <f>VLOOKUP(A8,HOP!A:L,12,0)</f>
        <v>2048.46</v>
      </c>
      <c r="F8" s="4" t="str">
        <f>VLOOKUP(A8,HOP!A:C,3,0)</f>
        <v>4224752</v>
      </c>
      <c r="G8" s="4">
        <f t="shared" si="0"/>
        <v>0</v>
      </c>
      <c r="H8" s="4" t="str">
        <f t="shared" si="1"/>
        <v>，4224752</v>
      </c>
      <c r="I8" s="4" t="str">
        <f>VLOOKUP(A8,HOP!A:U,21,0)</f>
        <v>直采</v>
      </c>
    </row>
    <row r="9" s="4" customFormat="1" hidden="1" spans="1:9">
      <c r="A9" s="5">
        <v>999228392718093</v>
      </c>
      <c r="B9" s="6">
        <v>45339</v>
      </c>
      <c r="C9" s="6">
        <v>45340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28445334923</v>
      </c>
      <c r="B10" s="6">
        <v>45338</v>
      </c>
      <c r="C10" s="6">
        <v>45340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999228487818208</v>
      </c>
      <c r="B11" s="6">
        <v>45339</v>
      </c>
      <c r="C11" s="6">
        <v>45340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28568042314</v>
      </c>
      <c r="B12" s="6">
        <v>45339</v>
      </c>
      <c r="C12" s="6">
        <v>45340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999228598195453</v>
      </c>
      <c r="B13" s="6">
        <v>45337</v>
      </c>
      <c r="C13" s="6">
        <v>45340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999229640681559</v>
      </c>
      <c r="B14" s="6">
        <v>45334</v>
      </c>
      <c r="C14" s="6">
        <v>45340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999229640705837</v>
      </c>
      <c r="B15" s="6">
        <v>45334</v>
      </c>
      <c r="C15" s="6">
        <v>45340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999229688768723</v>
      </c>
      <c r="B16" s="6">
        <v>45339</v>
      </c>
      <c r="C16" s="6">
        <v>45340</v>
      </c>
      <c r="D16" s="4">
        <v>1969.53</v>
      </c>
      <c r="E16" s="4" t="str">
        <f>VLOOKUP(A16,HOP!A:L,12,0)</f>
        <v>1969.53</v>
      </c>
      <c r="F16" s="4" t="str">
        <f>VLOOKUP(A16,HOP!A:C,3,0)</f>
        <v>4590570</v>
      </c>
      <c r="G16" s="4">
        <f t="shared" si="0"/>
        <v>0</v>
      </c>
      <c r="H16" s="4" t="str">
        <f t="shared" si="1"/>
        <v>，4590570</v>
      </c>
      <c r="I16" s="4" t="str">
        <f>VLOOKUP(A16,HOP!A:U,21,0)</f>
        <v>直采</v>
      </c>
    </row>
    <row r="17" s="4" customFormat="1" spans="1:9">
      <c r="A17" s="5">
        <v>999229702748961</v>
      </c>
      <c r="B17" s="6">
        <v>45339</v>
      </c>
      <c r="C17" s="6">
        <v>45340</v>
      </c>
      <c r="D17" s="4">
        <v>1326.15</v>
      </c>
      <c r="E17" s="4" t="str">
        <f>VLOOKUP(A17,HOP!A:L,12,0)</f>
        <v>1326.15</v>
      </c>
      <c r="F17" s="4" t="str">
        <f>VLOOKUP(A17,HOP!A:C,3,0)</f>
        <v>4594852</v>
      </c>
      <c r="G17" s="4">
        <f t="shared" si="0"/>
        <v>0</v>
      </c>
      <c r="H17" s="4" t="str">
        <f t="shared" si="1"/>
        <v>，4594852</v>
      </c>
      <c r="I17" s="4" t="str">
        <f>VLOOKUP(A17,HOP!A:U,21,0)</f>
        <v>直连</v>
      </c>
    </row>
    <row r="18" s="4" customFormat="1" spans="1:9">
      <c r="A18" s="5">
        <v>999229736016511</v>
      </c>
      <c r="B18" s="6">
        <v>45339</v>
      </c>
      <c r="C18" s="6">
        <v>45340</v>
      </c>
      <c r="D18" s="4">
        <v>1969.1</v>
      </c>
      <c r="E18" s="4" t="str">
        <f>VLOOKUP(A18,HOP!A:L,12,0)</f>
        <v>1969.10</v>
      </c>
      <c r="F18" s="4" t="str">
        <f>VLOOKUP(A18,HOP!A:C,3,0)</f>
        <v>4597797</v>
      </c>
      <c r="G18" s="4">
        <f t="shared" si="0"/>
        <v>0</v>
      </c>
      <c r="H18" s="4" t="str">
        <f t="shared" si="1"/>
        <v>，4597797</v>
      </c>
      <c r="I18" s="4" t="str">
        <f>VLOOKUP(A18,HOP!A:U,21,0)</f>
        <v>直采</v>
      </c>
    </row>
    <row r="19" s="4" customFormat="1" spans="1:9">
      <c r="A19" s="5">
        <v>999229898272326</v>
      </c>
      <c r="B19" s="6">
        <v>45339</v>
      </c>
      <c r="C19" s="6">
        <v>45340</v>
      </c>
      <c r="D19" s="4">
        <v>1392.32</v>
      </c>
      <c r="E19" s="4" t="str">
        <f>VLOOKUP(A19,HOP!A:L,12,0)</f>
        <v>1392.32</v>
      </c>
      <c r="F19" s="4" t="str">
        <f>VLOOKUP(A19,HOP!A:C,3,0)</f>
        <v>4633731</v>
      </c>
      <c r="G19" s="4">
        <f t="shared" si="0"/>
        <v>0</v>
      </c>
      <c r="H19" s="4" t="str">
        <f t="shared" si="1"/>
        <v>，4633731</v>
      </c>
      <c r="I19" s="4" t="str">
        <f>VLOOKUP(A19,HOP!A:U,21,0)</f>
        <v>直采</v>
      </c>
    </row>
    <row r="20" s="4" customFormat="1" spans="1:9">
      <c r="A20" s="5">
        <v>27304451215</v>
      </c>
      <c r="B20" s="6">
        <v>45336</v>
      </c>
      <c r="C20" s="6">
        <v>45340</v>
      </c>
      <c r="D20" s="4">
        <v>11379.2</v>
      </c>
      <c r="E20" s="4" t="str">
        <f>VLOOKUP(A20,HOP!A:L,12,0)</f>
        <v>11379.20</v>
      </c>
      <c r="F20" s="4" t="str">
        <f>VLOOKUP(A20,HOP!A:C,3,0)</f>
        <v>4042025</v>
      </c>
      <c r="G20" s="4">
        <f t="shared" si="0"/>
        <v>0</v>
      </c>
      <c r="H20" s="4" t="str">
        <f t="shared" si="1"/>
        <v>，4042025</v>
      </c>
      <c r="I20" s="4" t="str">
        <f>VLOOKUP(A20,HOP!A:U,21,0)</f>
        <v>直连</v>
      </c>
    </row>
    <row r="21" s="4" customFormat="1" spans="1:9">
      <c r="A21" s="5">
        <v>27304462308</v>
      </c>
      <c r="B21" s="6">
        <v>45336</v>
      </c>
      <c r="C21" s="6">
        <v>45340</v>
      </c>
      <c r="D21" s="4">
        <v>2275.84</v>
      </c>
      <c r="E21" s="4" t="str">
        <f>VLOOKUP(A21,HOP!A:L,12,0)</f>
        <v>2275.84</v>
      </c>
      <c r="F21" s="4" t="str">
        <f>VLOOKUP(A21,HOP!A:C,3,0)</f>
        <v>4042031</v>
      </c>
      <c r="G21" s="4">
        <f t="shared" si="0"/>
        <v>0</v>
      </c>
      <c r="H21" s="4" t="str">
        <f t="shared" si="1"/>
        <v>，4042031</v>
      </c>
      <c r="I21" s="4" t="str">
        <f>VLOOKUP(A21,HOP!A:U,21,0)</f>
        <v>直连</v>
      </c>
    </row>
    <row r="22" s="4" customFormat="1" spans="1:9">
      <c r="A22" s="5">
        <v>999229925509845</v>
      </c>
      <c r="B22" s="6">
        <v>45336</v>
      </c>
      <c r="C22" s="6">
        <v>45340</v>
      </c>
      <c r="D22" s="4">
        <v>4620.76</v>
      </c>
      <c r="E22" s="4" t="str">
        <f>VLOOKUP(A22,HOP!A:L,12,0)</f>
        <v>4620.76</v>
      </c>
      <c r="F22" s="4" t="str">
        <f>VLOOKUP(A22,HOP!A:C,3,0)</f>
        <v>4644268</v>
      </c>
      <c r="G22" s="4">
        <f t="shared" si="0"/>
        <v>0</v>
      </c>
      <c r="H22" s="4" t="str">
        <f t="shared" si="1"/>
        <v>，4644268</v>
      </c>
      <c r="I22" s="4" t="str">
        <f>VLOOKUP(A22,HOP!A:U,21,0)</f>
        <v>直采</v>
      </c>
    </row>
    <row r="23" s="4" customFormat="1" spans="1:9">
      <c r="A23" s="5">
        <v>999229948858523</v>
      </c>
      <c r="B23" s="6">
        <v>45338</v>
      </c>
      <c r="C23" s="6">
        <v>45340</v>
      </c>
      <c r="D23" s="4">
        <v>3347.81</v>
      </c>
      <c r="E23" s="4" t="str">
        <f>VLOOKUP(A23,HOP!A:L,12,0)</f>
        <v>3347.81</v>
      </c>
      <c r="F23" s="4" t="str">
        <f>VLOOKUP(A23,HOP!A:C,3,0)</f>
        <v>4651732</v>
      </c>
      <c r="G23" s="4">
        <f t="shared" si="0"/>
        <v>0</v>
      </c>
      <c r="H23" s="4" t="str">
        <f t="shared" si="1"/>
        <v>，4651732</v>
      </c>
      <c r="I23" s="4" t="str">
        <f>VLOOKUP(A23,HOP!A:U,21,0)</f>
        <v>直采</v>
      </c>
    </row>
    <row r="24" s="4" customFormat="1" spans="1:9">
      <c r="A24" s="5">
        <v>999229994620177</v>
      </c>
      <c r="B24" s="6">
        <v>45339</v>
      </c>
      <c r="C24" s="6">
        <v>45340</v>
      </c>
      <c r="D24" s="4">
        <v>2105.15</v>
      </c>
      <c r="E24" s="4" t="str">
        <f>VLOOKUP(A24,HOP!A:L,12,0)</f>
        <v>2105.15</v>
      </c>
      <c r="F24" s="4" t="str">
        <f>VLOOKUP(A24,HOP!A:C,3,0)</f>
        <v>4653175</v>
      </c>
      <c r="G24" s="4">
        <f t="shared" si="0"/>
        <v>0</v>
      </c>
      <c r="H24" s="4" t="str">
        <f t="shared" si="1"/>
        <v>，4653175</v>
      </c>
      <c r="I24" s="4" t="str">
        <f>VLOOKUP(A24,HOP!A:U,21,0)</f>
        <v>直采</v>
      </c>
    </row>
    <row r="25" s="4" customFormat="1" spans="1:9">
      <c r="A25" s="5">
        <v>999230003411894</v>
      </c>
      <c r="B25" s="6">
        <v>45338</v>
      </c>
      <c r="C25" s="6">
        <v>45340</v>
      </c>
      <c r="D25" s="4">
        <v>3346.36</v>
      </c>
      <c r="E25" s="4" t="str">
        <f>VLOOKUP(A25,HOP!A:L,12,0)</f>
        <v>3346.36</v>
      </c>
      <c r="F25" s="4" t="str">
        <f>VLOOKUP(A25,HOP!A:C,3,0)</f>
        <v>4655969</v>
      </c>
      <c r="G25" s="4">
        <f t="shared" si="0"/>
        <v>0</v>
      </c>
      <c r="H25" s="4" t="str">
        <f t="shared" si="1"/>
        <v>，4655969</v>
      </c>
      <c r="I25" s="4" t="str">
        <f>VLOOKUP(A25,HOP!A:U,21,0)</f>
        <v>直采</v>
      </c>
    </row>
    <row r="26" s="4" customFormat="1" spans="1:9">
      <c r="A26" s="5">
        <v>999230031869596</v>
      </c>
      <c r="B26" s="6">
        <v>45339</v>
      </c>
      <c r="C26" s="6">
        <v>45340</v>
      </c>
      <c r="D26" s="4">
        <v>2060.8</v>
      </c>
      <c r="E26" s="4" t="str">
        <f>VLOOKUP(A26,HOP!A:L,12,0)</f>
        <v>2060.80</v>
      </c>
      <c r="F26" s="4" t="str">
        <f>VLOOKUP(A26,HOP!A:C,3,0)</f>
        <v>4664802</v>
      </c>
      <c r="G26" s="4">
        <f t="shared" si="0"/>
        <v>0</v>
      </c>
      <c r="H26" s="4" t="str">
        <f t="shared" si="1"/>
        <v>，4664802</v>
      </c>
      <c r="I26" s="4" t="str">
        <f>VLOOKUP(A26,HOP!A:U,21,0)</f>
        <v>直采</v>
      </c>
    </row>
    <row r="27" s="4" customFormat="1" spans="1:9">
      <c r="A27" s="5">
        <v>999230166121532</v>
      </c>
      <c r="B27" s="6">
        <v>45339</v>
      </c>
      <c r="C27" s="6">
        <v>45340</v>
      </c>
      <c r="D27" s="4">
        <v>2035.99</v>
      </c>
      <c r="E27" s="4" t="str">
        <f>VLOOKUP(A27,HOP!A:L,12,0)</f>
        <v>2035.99</v>
      </c>
      <c r="F27" s="4" t="str">
        <f>VLOOKUP(A27,HOP!A:C,3,0)</f>
        <v>4695385</v>
      </c>
      <c r="G27" s="4">
        <f t="shared" si="0"/>
        <v>0</v>
      </c>
      <c r="H27" s="4" t="str">
        <f t="shared" si="1"/>
        <v>，4695385</v>
      </c>
      <c r="I27" s="4" t="str">
        <f>VLOOKUP(A27,HOP!A:U,21,0)</f>
        <v>直采</v>
      </c>
    </row>
    <row r="28" s="4" customFormat="1" spans="1:9">
      <c r="A28" s="5">
        <v>999230277498537</v>
      </c>
      <c r="B28" s="6">
        <v>45339</v>
      </c>
      <c r="C28" s="6">
        <v>45340</v>
      </c>
      <c r="D28" s="4">
        <v>1940.62</v>
      </c>
      <c r="E28" s="4" t="str">
        <f>VLOOKUP(A28,HOP!A:L,12,0)</f>
        <v>1940.62</v>
      </c>
      <c r="F28" s="4" t="str">
        <f>VLOOKUP(A28,HOP!A:C,3,0)</f>
        <v>4715017</v>
      </c>
      <c r="G28" s="4">
        <f t="shared" si="0"/>
        <v>0</v>
      </c>
      <c r="H28" s="4" t="str">
        <f t="shared" si="1"/>
        <v>，4715017</v>
      </c>
      <c r="I28" s="4" t="str">
        <f>VLOOKUP(A28,HOP!A:U,21,0)</f>
        <v>直采</v>
      </c>
    </row>
    <row r="29" s="4" customFormat="1" spans="1:9">
      <c r="A29" s="5">
        <v>999230401687280</v>
      </c>
      <c r="B29" s="6">
        <v>45339</v>
      </c>
      <c r="C29" s="6">
        <v>45340</v>
      </c>
      <c r="D29" s="4">
        <v>736.16</v>
      </c>
      <c r="E29" s="4" t="str">
        <f>VLOOKUP(A29,HOP!A:L,12,0)</f>
        <v>736.16</v>
      </c>
      <c r="F29" s="4" t="str">
        <f>VLOOKUP(A29,HOP!A:C,3,0)</f>
        <v>4726889</v>
      </c>
      <c r="G29" s="4">
        <f t="shared" si="0"/>
        <v>0</v>
      </c>
      <c r="H29" s="4" t="str">
        <f t="shared" si="1"/>
        <v>，4726889</v>
      </c>
      <c r="I29" s="4" t="str">
        <f>VLOOKUP(A29,HOP!A:U,21,0)</f>
        <v>直采</v>
      </c>
    </row>
    <row r="31" spans="4:4">
      <c r="D31" s="4">
        <f>SUM(D2:D30)</f>
        <v>54466.95</v>
      </c>
    </row>
    <row r="33" spans="4:4">
      <c r="D33" s="4" t="s">
        <v>178</v>
      </c>
    </row>
    <row r="36" spans="1:3">
      <c r="A36" s="4" t="s">
        <v>179</v>
      </c>
      <c r="C36" s="4">
        <v>38867.8</v>
      </c>
    </row>
    <row r="37" spans="1:3">
      <c r="A37" s="4" t="s">
        <v>180</v>
      </c>
      <c r="C37" s="4">
        <v>15599.15</v>
      </c>
    </row>
    <row r="38" spans="1:3">
      <c r="A38" s="4" t="s">
        <v>181</v>
      </c>
      <c r="C38" s="4">
        <f>SUBTOTAL(9,C36:C37)</f>
        <v>54466.95</v>
      </c>
    </row>
  </sheetData>
  <autoFilter ref="A1:XFD31">
    <filterColumn colId="3">
      <filters blank="1">
        <filter val="3347.81"/>
        <filter val="2275.84"/>
        <filter val="54466.95"/>
        <filter val="617.96"/>
        <filter val="736.16"/>
        <filter val="2048.46"/>
        <filter val="1969.1"/>
        <filter val="845.62"/>
        <filter val="1392.32"/>
        <filter val="3346.36"/>
        <filter val="4620.76"/>
        <filter val="2060.8"/>
        <filter val="11379.2"/>
        <filter val="1940.62"/>
        <filter val="8400.66"/>
        <filter val="1969.53"/>
        <filter val="1326.15"/>
        <filter val="2105.15"/>
        <filter val="2035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182</v>
      </c>
      <c r="B1" s="2" t="s">
        <v>183</v>
      </c>
      <c r="C1" s="2" t="s">
        <v>184</v>
      </c>
      <c r="D1" s="2" t="s">
        <v>185</v>
      </c>
      <c r="E1" s="2" t="s">
        <v>13</v>
      </c>
      <c r="F1" s="2" t="s">
        <v>5</v>
      </c>
      <c r="G1" s="2" t="s">
        <v>6</v>
      </c>
      <c r="H1" s="2" t="s">
        <v>186</v>
      </c>
      <c r="I1" s="2" t="s">
        <v>187</v>
      </c>
      <c r="J1" s="2" t="s">
        <v>188</v>
      </c>
      <c r="K1" s="2" t="s">
        <v>189</v>
      </c>
      <c r="L1" s="2" t="s">
        <v>190</v>
      </c>
      <c r="M1" s="2" t="s">
        <v>191</v>
      </c>
      <c r="N1" s="2" t="s">
        <v>192</v>
      </c>
      <c r="O1" s="2" t="s">
        <v>193</v>
      </c>
      <c r="P1" s="2" t="s">
        <v>194</v>
      </c>
      <c r="Q1" s="2" t="s">
        <v>195</v>
      </c>
      <c r="R1" s="2" t="s">
        <v>196</v>
      </c>
      <c r="S1" s="2" t="s">
        <v>197</v>
      </c>
      <c r="T1" s="2" t="s">
        <v>198</v>
      </c>
      <c r="U1" s="2" t="s">
        <v>199</v>
      </c>
      <c r="V1" s="2" t="s">
        <v>200</v>
      </c>
    </row>
    <row r="2" s="1" customFormat="1" spans="1:22">
      <c r="A2" s="3">
        <v>999230401687280</v>
      </c>
      <c r="B2" s="1" t="s">
        <v>201</v>
      </c>
      <c r="C2" s="1" t="s">
        <v>202</v>
      </c>
      <c r="D2" s="1" t="s">
        <v>203</v>
      </c>
      <c r="E2" s="1" t="s">
        <v>204</v>
      </c>
      <c r="F2" s="1" t="s">
        <v>205</v>
      </c>
      <c r="G2" s="1" t="s">
        <v>206</v>
      </c>
      <c r="H2" s="1" t="s">
        <v>207</v>
      </c>
      <c r="I2" s="1" t="s">
        <v>208</v>
      </c>
      <c r="J2" s="1" t="s">
        <v>30</v>
      </c>
      <c r="K2" s="1" t="s">
        <v>209</v>
      </c>
      <c r="L2" s="1" t="s">
        <v>209</v>
      </c>
      <c r="M2" s="1" t="s">
        <v>210</v>
      </c>
      <c r="N2" s="1" t="s">
        <v>210</v>
      </c>
      <c r="O2" s="1" t="s">
        <v>211</v>
      </c>
      <c r="P2" s="1" t="s">
        <v>212</v>
      </c>
      <c r="Q2" s="1" t="s">
        <v>213</v>
      </c>
      <c r="R2" s="1" t="s">
        <v>214</v>
      </c>
      <c r="S2" s="1" t="s">
        <v>215</v>
      </c>
      <c r="T2" s="1" t="s">
        <v>216</v>
      </c>
      <c r="U2" s="1" t="s">
        <v>217</v>
      </c>
      <c r="V2" s="1" t="s">
        <v>218</v>
      </c>
    </row>
    <row r="3" s="1" customFormat="1" spans="1:22">
      <c r="A3" s="3">
        <v>999230277498537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205</v>
      </c>
      <c r="G3" s="1" t="s">
        <v>206</v>
      </c>
      <c r="H3" s="1" t="s">
        <v>207</v>
      </c>
      <c r="I3" s="1" t="s">
        <v>223</v>
      </c>
      <c r="J3" s="1" t="s">
        <v>30</v>
      </c>
      <c r="K3" s="1" t="s">
        <v>224</v>
      </c>
      <c r="L3" s="1" t="s">
        <v>224</v>
      </c>
      <c r="M3" s="1" t="s">
        <v>210</v>
      </c>
      <c r="N3" s="1" t="s">
        <v>210</v>
      </c>
      <c r="O3" s="1" t="s">
        <v>211</v>
      </c>
      <c r="P3" s="1" t="s">
        <v>212</v>
      </c>
      <c r="Q3" s="1" t="s">
        <v>213</v>
      </c>
      <c r="R3" s="1" t="s">
        <v>225</v>
      </c>
      <c r="S3" s="1" t="s">
        <v>215</v>
      </c>
      <c r="T3" s="1" t="s">
        <v>216</v>
      </c>
      <c r="U3" s="1" t="s">
        <v>217</v>
      </c>
      <c r="V3" s="1" t="s">
        <v>226</v>
      </c>
    </row>
    <row r="4" s="1" customFormat="1" spans="1:22">
      <c r="A4" s="3">
        <v>999230166121532</v>
      </c>
      <c r="B4" s="1" t="s">
        <v>227</v>
      </c>
      <c r="C4" s="1" t="s">
        <v>228</v>
      </c>
      <c r="D4" s="1" t="s">
        <v>221</v>
      </c>
      <c r="E4" s="1" t="s">
        <v>229</v>
      </c>
      <c r="F4" s="1" t="s">
        <v>205</v>
      </c>
      <c r="G4" s="1" t="s">
        <v>206</v>
      </c>
      <c r="H4" s="1" t="s">
        <v>207</v>
      </c>
      <c r="I4" s="1" t="s">
        <v>230</v>
      </c>
      <c r="J4" s="1" t="s">
        <v>30</v>
      </c>
      <c r="K4" s="1" t="s">
        <v>231</v>
      </c>
      <c r="L4" s="1" t="s">
        <v>231</v>
      </c>
      <c r="M4" s="1" t="s">
        <v>210</v>
      </c>
      <c r="N4" s="1" t="s">
        <v>210</v>
      </c>
      <c r="O4" s="1" t="s">
        <v>211</v>
      </c>
      <c r="P4" s="1" t="s">
        <v>212</v>
      </c>
      <c r="Q4" s="1" t="s">
        <v>213</v>
      </c>
      <c r="R4" s="1" t="s">
        <v>232</v>
      </c>
      <c r="S4" s="1" t="s">
        <v>215</v>
      </c>
      <c r="T4" s="1" t="s">
        <v>216</v>
      </c>
      <c r="U4" s="1" t="s">
        <v>217</v>
      </c>
      <c r="V4" s="1" t="s">
        <v>226</v>
      </c>
    </row>
    <row r="5" s="1" customFormat="1" spans="1:22">
      <c r="A5" s="3">
        <v>999230031869596</v>
      </c>
      <c r="B5" s="1" t="s">
        <v>233</v>
      </c>
      <c r="C5" s="1" t="s">
        <v>234</v>
      </c>
      <c r="D5" s="1" t="s">
        <v>221</v>
      </c>
      <c r="E5" s="1" t="s">
        <v>235</v>
      </c>
      <c r="F5" s="1" t="s">
        <v>205</v>
      </c>
      <c r="G5" s="1" t="s">
        <v>206</v>
      </c>
      <c r="H5" s="1" t="s">
        <v>207</v>
      </c>
      <c r="I5" s="1" t="s">
        <v>236</v>
      </c>
      <c r="J5" s="1" t="s">
        <v>30</v>
      </c>
      <c r="K5" s="1" t="s">
        <v>237</v>
      </c>
      <c r="L5" s="1" t="s">
        <v>237</v>
      </c>
      <c r="M5" s="1" t="s">
        <v>210</v>
      </c>
      <c r="N5" s="1" t="s">
        <v>210</v>
      </c>
      <c r="O5" s="1" t="s">
        <v>211</v>
      </c>
      <c r="P5" s="1" t="s">
        <v>212</v>
      </c>
      <c r="Q5" s="1" t="s">
        <v>213</v>
      </c>
      <c r="R5" s="1" t="s">
        <v>238</v>
      </c>
      <c r="S5" s="1" t="s">
        <v>215</v>
      </c>
      <c r="T5" s="1" t="s">
        <v>216</v>
      </c>
      <c r="U5" s="1" t="s">
        <v>217</v>
      </c>
      <c r="V5" s="1" t="s">
        <v>226</v>
      </c>
    </row>
    <row r="6" s="1" customFormat="1" spans="1:22">
      <c r="A6" s="3">
        <v>999230003411894</v>
      </c>
      <c r="B6" s="1" t="s">
        <v>239</v>
      </c>
      <c r="C6" s="1" t="s">
        <v>240</v>
      </c>
      <c r="D6" s="1" t="s">
        <v>241</v>
      </c>
      <c r="E6" s="1" t="s">
        <v>242</v>
      </c>
      <c r="F6" s="1" t="s">
        <v>201</v>
      </c>
      <c r="G6" s="1" t="s">
        <v>206</v>
      </c>
      <c r="H6" s="1" t="s">
        <v>207</v>
      </c>
      <c r="I6" s="1" t="s">
        <v>243</v>
      </c>
      <c r="J6" s="1" t="s">
        <v>30</v>
      </c>
      <c r="K6" s="1" t="s">
        <v>244</v>
      </c>
      <c r="L6" s="1" t="s">
        <v>244</v>
      </c>
      <c r="M6" s="1" t="s">
        <v>210</v>
      </c>
      <c r="N6" s="1" t="s">
        <v>210</v>
      </c>
      <c r="O6" s="1" t="s">
        <v>211</v>
      </c>
      <c r="P6" s="1" t="s">
        <v>212</v>
      </c>
      <c r="Q6" s="1" t="s">
        <v>213</v>
      </c>
      <c r="R6" s="1" t="s">
        <v>245</v>
      </c>
      <c r="S6" s="1" t="s">
        <v>215</v>
      </c>
      <c r="T6" s="1" t="s">
        <v>216</v>
      </c>
      <c r="U6" s="1" t="s">
        <v>217</v>
      </c>
      <c r="V6" s="1" t="s">
        <v>226</v>
      </c>
    </row>
    <row r="7" s="1" customFormat="1" spans="1:22">
      <c r="A7" s="3">
        <v>999229994620177</v>
      </c>
      <c r="B7" s="1" t="s">
        <v>246</v>
      </c>
      <c r="C7" s="1" t="s">
        <v>247</v>
      </c>
      <c r="D7" s="1" t="s">
        <v>221</v>
      </c>
      <c r="E7" s="1" t="s">
        <v>248</v>
      </c>
      <c r="F7" s="1" t="s">
        <v>205</v>
      </c>
      <c r="G7" s="1" t="s">
        <v>206</v>
      </c>
      <c r="H7" s="1" t="s">
        <v>207</v>
      </c>
      <c r="I7" s="1" t="s">
        <v>249</v>
      </c>
      <c r="J7" s="1" t="s">
        <v>30</v>
      </c>
      <c r="K7" s="1" t="s">
        <v>250</v>
      </c>
      <c r="L7" s="1" t="s">
        <v>250</v>
      </c>
      <c r="M7" s="1" t="s">
        <v>210</v>
      </c>
      <c r="N7" s="1" t="s">
        <v>210</v>
      </c>
      <c r="O7" s="1" t="s">
        <v>211</v>
      </c>
      <c r="P7" s="1" t="s">
        <v>212</v>
      </c>
      <c r="Q7" s="1" t="s">
        <v>213</v>
      </c>
      <c r="R7" s="1" t="s">
        <v>251</v>
      </c>
      <c r="S7" s="1" t="s">
        <v>215</v>
      </c>
      <c r="T7" s="1" t="s">
        <v>216</v>
      </c>
      <c r="U7" s="1" t="s">
        <v>217</v>
      </c>
      <c r="V7" s="1" t="s">
        <v>226</v>
      </c>
    </row>
    <row r="8" s="1" customFormat="1" spans="1:22">
      <c r="A8" s="3">
        <v>999229948858523</v>
      </c>
      <c r="B8" s="1" t="s">
        <v>246</v>
      </c>
      <c r="C8" s="1" t="s">
        <v>252</v>
      </c>
      <c r="D8" s="1" t="s">
        <v>241</v>
      </c>
      <c r="E8" s="1" t="s">
        <v>253</v>
      </c>
      <c r="F8" s="1" t="s">
        <v>201</v>
      </c>
      <c r="G8" s="1" t="s">
        <v>206</v>
      </c>
      <c r="H8" s="1" t="s">
        <v>207</v>
      </c>
      <c r="I8" s="1" t="s">
        <v>254</v>
      </c>
      <c r="J8" s="1" t="s">
        <v>30</v>
      </c>
      <c r="K8" s="1" t="s">
        <v>255</v>
      </c>
      <c r="L8" s="1" t="s">
        <v>255</v>
      </c>
      <c r="M8" s="1" t="s">
        <v>210</v>
      </c>
      <c r="N8" s="1" t="s">
        <v>210</v>
      </c>
      <c r="O8" s="1" t="s">
        <v>211</v>
      </c>
      <c r="P8" s="1" t="s">
        <v>212</v>
      </c>
      <c r="Q8" s="1" t="s">
        <v>213</v>
      </c>
      <c r="R8" s="1" t="s">
        <v>256</v>
      </c>
      <c r="S8" s="1" t="s">
        <v>215</v>
      </c>
      <c r="T8" s="1" t="s">
        <v>216</v>
      </c>
      <c r="U8" s="1" t="s">
        <v>217</v>
      </c>
      <c r="V8" s="1" t="s">
        <v>226</v>
      </c>
    </row>
    <row r="9" s="1" customFormat="1" spans="1:22">
      <c r="A9" s="3">
        <v>999229925509845</v>
      </c>
      <c r="B9" s="1" t="s">
        <v>257</v>
      </c>
      <c r="C9" s="1" t="s">
        <v>258</v>
      </c>
      <c r="D9" s="1" t="s">
        <v>259</v>
      </c>
      <c r="E9" s="1" t="s">
        <v>260</v>
      </c>
      <c r="F9" s="1" t="s">
        <v>261</v>
      </c>
      <c r="G9" s="1" t="s">
        <v>206</v>
      </c>
      <c r="H9" s="1" t="s">
        <v>207</v>
      </c>
      <c r="I9" s="1" t="s">
        <v>262</v>
      </c>
      <c r="J9" s="1" t="s">
        <v>30</v>
      </c>
      <c r="K9" s="1" t="s">
        <v>263</v>
      </c>
      <c r="L9" s="1" t="s">
        <v>263</v>
      </c>
      <c r="M9" s="1" t="s">
        <v>210</v>
      </c>
      <c r="N9" s="1" t="s">
        <v>210</v>
      </c>
      <c r="O9" s="1" t="s">
        <v>211</v>
      </c>
      <c r="P9" s="1" t="s">
        <v>212</v>
      </c>
      <c r="Q9" s="1" t="s">
        <v>213</v>
      </c>
      <c r="R9" s="1" t="s">
        <v>264</v>
      </c>
      <c r="S9" s="1" t="s">
        <v>215</v>
      </c>
      <c r="T9" s="1" t="s">
        <v>216</v>
      </c>
      <c r="U9" s="1" t="s">
        <v>217</v>
      </c>
      <c r="V9" s="1" t="s">
        <v>265</v>
      </c>
    </row>
    <row r="10" s="1" customFormat="1" spans="1:22">
      <c r="A10" s="3">
        <v>999229898272326</v>
      </c>
      <c r="B10" s="1" t="s">
        <v>266</v>
      </c>
      <c r="C10" s="1" t="s">
        <v>267</v>
      </c>
      <c r="D10" s="1" t="s">
        <v>268</v>
      </c>
      <c r="E10" s="1" t="s">
        <v>269</v>
      </c>
      <c r="F10" s="1" t="s">
        <v>205</v>
      </c>
      <c r="G10" s="1" t="s">
        <v>206</v>
      </c>
      <c r="H10" s="1" t="s">
        <v>207</v>
      </c>
      <c r="I10" s="1" t="s">
        <v>270</v>
      </c>
      <c r="J10" s="1" t="s">
        <v>30</v>
      </c>
      <c r="K10" s="1" t="s">
        <v>271</v>
      </c>
      <c r="L10" s="1" t="s">
        <v>271</v>
      </c>
      <c r="M10" s="1" t="s">
        <v>210</v>
      </c>
      <c r="N10" s="1" t="s">
        <v>210</v>
      </c>
      <c r="O10" s="1" t="s">
        <v>211</v>
      </c>
      <c r="P10" s="1" t="s">
        <v>212</v>
      </c>
      <c r="Q10" s="1" t="s">
        <v>213</v>
      </c>
      <c r="R10" s="1" t="s">
        <v>272</v>
      </c>
      <c r="S10" s="1" t="s">
        <v>215</v>
      </c>
      <c r="T10" s="1" t="s">
        <v>216</v>
      </c>
      <c r="U10" s="1" t="s">
        <v>217</v>
      </c>
      <c r="V10" s="1" t="s">
        <v>218</v>
      </c>
    </row>
    <row r="11" s="1" customFormat="1" spans="1:22">
      <c r="A11" s="3">
        <v>999229736016511</v>
      </c>
      <c r="B11" s="1" t="s">
        <v>273</v>
      </c>
      <c r="C11" s="1" t="s">
        <v>274</v>
      </c>
      <c r="D11" s="1" t="s">
        <v>221</v>
      </c>
      <c r="E11" s="1" t="s">
        <v>275</v>
      </c>
      <c r="F11" s="1" t="s">
        <v>205</v>
      </c>
      <c r="G11" s="1" t="s">
        <v>206</v>
      </c>
      <c r="H11" s="1" t="s">
        <v>207</v>
      </c>
      <c r="I11" s="1" t="s">
        <v>276</v>
      </c>
      <c r="J11" s="1" t="s">
        <v>30</v>
      </c>
      <c r="K11" s="1" t="s">
        <v>277</v>
      </c>
      <c r="L11" s="1" t="s">
        <v>277</v>
      </c>
      <c r="M11" s="1" t="s">
        <v>210</v>
      </c>
      <c r="N11" s="1" t="s">
        <v>210</v>
      </c>
      <c r="O11" s="1" t="s">
        <v>211</v>
      </c>
      <c r="P11" s="1" t="s">
        <v>212</v>
      </c>
      <c r="Q11" s="1" t="s">
        <v>213</v>
      </c>
      <c r="R11" s="1" t="s">
        <v>278</v>
      </c>
      <c r="S11" s="1" t="s">
        <v>215</v>
      </c>
      <c r="T11" s="1" t="s">
        <v>216</v>
      </c>
      <c r="U11" s="1" t="s">
        <v>217</v>
      </c>
      <c r="V11" s="1" t="s">
        <v>226</v>
      </c>
    </row>
    <row r="12" s="1" customFormat="1" spans="1:22">
      <c r="A12" s="3">
        <v>999229702748961</v>
      </c>
      <c r="B12" s="1" t="s">
        <v>279</v>
      </c>
      <c r="C12" s="1" t="s">
        <v>280</v>
      </c>
      <c r="D12" s="1" t="s">
        <v>281</v>
      </c>
      <c r="E12" s="1" t="s">
        <v>282</v>
      </c>
      <c r="F12" s="1" t="s">
        <v>205</v>
      </c>
      <c r="G12" s="1" t="s">
        <v>206</v>
      </c>
      <c r="H12" s="1" t="s">
        <v>207</v>
      </c>
      <c r="I12" s="1" t="s">
        <v>283</v>
      </c>
      <c r="J12" s="1" t="s">
        <v>30</v>
      </c>
      <c r="K12" s="1" t="s">
        <v>284</v>
      </c>
      <c r="L12" s="1" t="s">
        <v>284</v>
      </c>
      <c r="M12" s="1" t="s">
        <v>210</v>
      </c>
      <c r="N12" s="1" t="s">
        <v>210</v>
      </c>
      <c r="O12" s="1" t="s">
        <v>211</v>
      </c>
      <c r="P12" s="1" t="s">
        <v>212</v>
      </c>
      <c r="Q12" s="1" t="s">
        <v>213</v>
      </c>
      <c r="R12" s="1" t="s">
        <v>285</v>
      </c>
      <c r="S12" s="1" t="s">
        <v>215</v>
      </c>
      <c r="T12" s="1" t="s">
        <v>216</v>
      </c>
      <c r="U12" s="1" t="s">
        <v>286</v>
      </c>
      <c r="V12" s="1" t="s">
        <v>226</v>
      </c>
    </row>
    <row r="13" s="1" customFormat="1" spans="1:22">
      <c r="A13" s="3">
        <v>999229688768723</v>
      </c>
      <c r="B13" s="1" t="s">
        <v>287</v>
      </c>
      <c r="C13" s="1" t="s">
        <v>288</v>
      </c>
      <c r="D13" s="1" t="s">
        <v>221</v>
      </c>
      <c r="E13" s="1" t="s">
        <v>289</v>
      </c>
      <c r="F13" s="1" t="s">
        <v>205</v>
      </c>
      <c r="G13" s="1" t="s">
        <v>206</v>
      </c>
      <c r="H13" s="1" t="s">
        <v>207</v>
      </c>
      <c r="I13" s="1" t="s">
        <v>276</v>
      </c>
      <c r="J13" s="1" t="s">
        <v>30</v>
      </c>
      <c r="K13" s="1" t="s">
        <v>290</v>
      </c>
      <c r="L13" s="1" t="s">
        <v>290</v>
      </c>
      <c r="M13" s="1" t="s">
        <v>210</v>
      </c>
      <c r="N13" s="1" t="s">
        <v>210</v>
      </c>
      <c r="O13" s="1" t="s">
        <v>211</v>
      </c>
      <c r="P13" s="1" t="s">
        <v>212</v>
      </c>
      <c r="Q13" s="1" t="s">
        <v>213</v>
      </c>
      <c r="R13" s="1" t="s">
        <v>291</v>
      </c>
      <c r="S13" s="1" t="s">
        <v>215</v>
      </c>
      <c r="T13" s="1" t="s">
        <v>216</v>
      </c>
      <c r="U13" s="1" t="s">
        <v>217</v>
      </c>
      <c r="V13" s="1" t="s">
        <v>226</v>
      </c>
    </row>
    <row r="14" s="1" customFormat="1" spans="1:22">
      <c r="A14" s="3">
        <v>999228374288243</v>
      </c>
      <c r="B14" s="1" t="s">
        <v>292</v>
      </c>
      <c r="C14" s="1" t="s">
        <v>293</v>
      </c>
      <c r="D14" s="1" t="s">
        <v>294</v>
      </c>
      <c r="E14" s="1" t="s">
        <v>295</v>
      </c>
      <c r="F14" s="1" t="s">
        <v>296</v>
      </c>
      <c r="G14" s="1" t="s">
        <v>206</v>
      </c>
      <c r="H14" s="1" t="s">
        <v>207</v>
      </c>
      <c r="I14" s="1" t="s">
        <v>297</v>
      </c>
      <c r="J14" s="1" t="s">
        <v>30</v>
      </c>
      <c r="K14" s="1" t="s">
        <v>298</v>
      </c>
      <c r="L14" s="1" t="s">
        <v>298</v>
      </c>
      <c r="M14" s="1" t="s">
        <v>210</v>
      </c>
      <c r="N14" s="1" t="s">
        <v>210</v>
      </c>
      <c r="O14" s="1" t="s">
        <v>211</v>
      </c>
      <c r="P14" s="1" t="s">
        <v>212</v>
      </c>
      <c r="Q14" s="1" t="s">
        <v>213</v>
      </c>
      <c r="R14" s="1" t="s">
        <v>299</v>
      </c>
      <c r="S14" s="1" t="s">
        <v>215</v>
      </c>
      <c r="T14" s="1" t="s">
        <v>216</v>
      </c>
      <c r="U14" s="1" t="s">
        <v>217</v>
      </c>
      <c r="V14" s="1" t="s">
        <v>300</v>
      </c>
    </row>
    <row r="15" s="1" customFormat="1" spans="1:22">
      <c r="A15" s="3">
        <v>999228374240593</v>
      </c>
      <c r="B15" s="1" t="s">
        <v>292</v>
      </c>
      <c r="C15" s="1" t="s">
        <v>301</v>
      </c>
      <c r="D15" s="1" t="s">
        <v>294</v>
      </c>
      <c r="E15" s="1" t="s">
        <v>302</v>
      </c>
      <c r="F15" s="1" t="s">
        <v>296</v>
      </c>
      <c r="G15" s="1" t="s">
        <v>206</v>
      </c>
      <c r="H15" s="1" t="s">
        <v>207</v>
      </c>
      <c r="I15" s="1" t="s">
        <v>297</v>
      </c>
      <c r="J15" s="1" t="s">
        <v>30</v>
      </c>
      <c r="K15" s="1" t="s">
        <v>298</v>
      </c>
      <c r="L15" s="1" t="s">
        <v>298</v>
      </c>
      <c r="M15" s="1" t="s">
        <v>210</v>
      </c>
      <c r="N15" s="1" t="s">
        <v>210</v>
      </c>
      <c r="O15" s="1" t="s">
        <v>211</v>
      </c>
      <c r="P15" s="1" t="s">
        <v>212</v>
      </c>
      <c r="Q15" s="1" t="s">
        <v>213</v>
      </c>
      <c r="R15" s="1" t="s">
        <v>303</v>
      </c>
      <c r="S15" s="1" t="s">
        <v>215</v>
      </c>
      <c r="T15" s="1" t="s">
        <v>216</v>
      </c>
      <c r="U15" s="1" t="s">
        <v>217</v>
      </c>
      <c r="V15" s="1" t="s">
        <v>300</v>
      </c>
    </row>
    <row r="16" s="1" customFormat="1" spans="1:22">
      <c r="A16" s="3">
        <v>999228340599504</v>
      </c>
      <c r="B16" s="1" t="s">
        <v>304</v>
      </c>
      <c r="C16" s="1" t="s">
        <v>305</v>
      </c>
      <c r="D16" s="1" t="s">
        <v>306</v>
      </c>
      <c r="E16" s="1" t="s">
        <v>307</v>
      </c>
      <c r="F16" s="1" t="s">
        <v>261</v>
      </c>
      <c r="G16" s="1" t="s">
        <v>206</v>
      </c>
      <c r="H16" s="1" t="s">
        <v>207</v>
      </c>
      <c r="I16" s="1" t="s">
        <v>308</v>
      </c>
      <c r="J16" s="1" t="s">
        <v>30</v>
      </c>
      <c r="K16" s="1" t="s">
        <v>309</v>
      </c>
      <c r="L16" s="1" t="s">
        <v>309</v>
      </c>
      <c r="M16" s="1" t="s">
        <v>210</v>
      </c>
      <c r="N16" s="1" t="s">
        <v>210</v>
      </c>
      <c r="O16" s="1" t="s">
        <v>211</v>
      </c>
      <c r="P16" s="1" t="s">
        <v>212</v>
      </c>
      <c r="Q16" s="1" t="s">
        <v>213</v>
      </c>
      <c r="R16" s="1" t="s">
        <v>310</v>
      </c>
      <c r="S16" s="1" t="s">
        <v>215</v>
      </c>
      <c r="T16" s="1" t="s">
        <v>216</v>
      </c>
      <c r="U16" s="1" t="s">
        <v>286</v>
      </c>
      <c r="V16" s="1" t="s">
        <v>300</v>
      </c>
    </row>
    <row r="17" s="1" customFormat="1" spans="1:22">
      <c r="A17" s="3">
        <v>999228010312491</v>
      </c>
      <c r="B17" s="1" t="s">
        <v>311</v>
      </c>
      <c r="C17" s="1" t="s">
        <v>312</v>
      </c>
      <c r="D17" s="1" t="s">
        <v>313</v>
      </c>
      <c r="E17" s="1" t="s">
        <v>314</v>
      </c>
      <c r="F17" s="1" t="s">
        <v>201</v>
      </c>
      <c r="G17" s="1" t="s">
        <v>206</v>
      </c>
      <c r="H17" s="1" t="s">
        <v>207</v>
      </c>
      <c r="I17" s="1" t="s">
        <v>315</v>
      </c>
      <c r="J17" s="1" t="s">
        <v>30</v>
      </c>
      <c r="K17" s="1" t="s">
        <v>316</v>
      </c>
      <c r="L17" s="1" t="s">
        <v>316</v>
      </c>
      <c r="M17" s="1" t="s">
        <v>210</v>
      </c>
      <c r="N17" s="1" t="s">
        <v>210</v>
      </c>
      <c r="O17" s="1" t="s">
        <v>211</v>
      </c>
      <c r="P17" s="1" t="s">
        <v>212</v>
      </c>
      <c r="Q17" s="1" t="s">
        <v>213</v>
      </c>
      <c r="R17" s="1" t="s">
        <v>317</v>
      </c>
      <c r="S17" s="1" t="s">
        <v>215</v>
      </c>
      <c r="T17" s="1" t="s">
        <v>216</v>
      </c>
      <c r="U17" s="1" t="s">
        <v>217</v>
      </c>
      <c r="V17" s="1" t="s">
        <v>300</v>
      </c>
    </row>
    <row r="18" s="1" customFormat="1" spans="1:22">
      <c r="A18" s="3">
        <v>27304462308</v>
      </c>
      <c r="B18" s="1" t="s">
        <v>318</v>
      </c>
      <c r="C18" s="1" t="s">
        <v>319</v>
      </c>
      <c r="D18" s="1" t="s">
        <v>320</v>
      </c>
      <c r="E18" s="1" t="s">
        <v>321</v>
      </c>
      <c r="F18" s="1" t="s">
        <v>261</v>
      </c>
      <c r="G18" s="1" t="s">
        <v>206</v>
      </c>
      <c r="H18" s="1" t="s">
        <v>207</v>
      </c>
      <c r="I18" s="1" t="s">
        <v>322</v>
      </c>
      <c r="J18" s="1" t="s">
        <v>30</v>
      </c>
      <c r="K18" s="1" t="s">
        <v>323</v>
      </c>
      <c r="L18" s="1" t="s">
        <v>323</v>
      </c>
      <c r="M18" s="1" t="s">
        <v>210</v>
      </c>
      <c r="N18" s="1" t="s">
        <v>210</v>
      </c>
      <c r="O18" s="1" t="s">
        <v>211</v>
      </c>
      <c r="P18" s="1" t="s">
        <v>212</v>
      </c>
      <c r="Q18" s="1" t="s">
        <v>213</v>
      </c>
      <c r="R18" s="1" t="s">
        <v>324</v>
      </c>
      <c r="S18" s="1" t="s">
        <v>215</v>
      </c>
      <c r="T18" s="1" t="s">
        <v>216</v>
      </c>
      <c r="U18" s="1" t="s">
        <v>286</v>
      </c>
      <c r="V18" s="1" t="s">
        <v>265</v>
      </c>
    </row>
    <row r="19" s="1" customFormat="1" spans="1:22">
      <c r="A19" s="3">
        <v>27304451215</v>
      </c>
      <c r="B19" s="1" t="s">
        <v>318</v>
      </c>
      <c r="C19" s="1" t="s">
        <v>325</v>
      </c>
      <c r="D19" s="1" t="s">
        <v>320</v>
      </c>
      <c r="E19" s="1" t="s">
        <v>326</v>
      </c>
      <c r="F19" s="1" t="s">
        <v>261</v>
      </c>
      <c r="G19" s="1" t="s">
        <v>206</v>
      </c>
      <c r="H19" s="1" t="s">
        <v>207</v>
      </c>
      <c r="I19" s="1" t="s">
        <v>327</v>
      </c>
      <c r="J19" s="1" t="s">
        <v>30</v>
      </c>
      <c r="K19" s="1" t="s">
        <v>328</v>
      </c>
      <c r="L19" s="1" t="s">
        <v>328</v>
      </c>
      <c r="M19" s="1" t="s">
        <v>210</v>
      </c>
      <c r="N19" s="1" t="s">
        <v>210</v>
      </c>
      <c r="O19" s="1" t="s">
        <v>211</v>
      </c>
      <c r="P19" s="1" t="s">
        <v>212</v>
      </c>
      <c r="Q19" s="1" t="s">
        <v>213</v>
      </c>
      <c r="R19" s="1" t="s">
        <v>329</v>
      </c>
      <c r="S19" s="1" t="s">
        <v>215</v>
      </c>
      <c r="T19" s="1" t="s">
        <v>216</v>
      </c>
      <c r="U19" s="1" t="s">
        <v>286</v>
      </c>
      <c r="V19" s="1" t="s">
        <v>265</v>
      </c>
    </row>
    <row r="20" s="1" customFormat="1" spans="1:22">
      <c r="A20" s="3">
        <v>999226606243710</v>
      </c>
      <c r="B20" s="1" t="s">
        <v>330</v>
      </c>
      <c r="C20" s="1" t="s">
        <v>331</v>
      </c>
      <c r="D20" s="1" t="s">
        <v>332</v>
      </c>
      <c r="E20" s="1" t="s">
        <v>333</v>
      </c>
      <c r="F20" s="1" t="s">
        <v>296</v>
      </c>
      <c r="G20" s="1" t="s">
        <v>206</v>
      </c>
      <c r="H20" s="1" t="s">
        <v>207</v>
      </c>
      <c r="I20" s="1" t="s">
        <v>334</v>
      </c>
      <c r="J20" s="1" t="s">
        <v>30</v>
      </c>
      <c r="K20" s="1" t="s">
        <v>335</v>
      </c>
      <c r="L20" s="1" t="s">
        <v>335</v>
      </c>
      <c r="M20" s="1" t="s">
        <v>210</v>
      </c>
      <c r="N20" s="1" t="s">
        <v>210</v>
      </c>
      <c r="O20" s="1" t="s">
        <v>211</v>
      </c>
      <c r="P20" s="1" t="s">
        <v>212</v>
      </c>
      <c r="Q20" s="1" t="s">
        <v>213</v>
      </c>
      <c r="R20" s="1" t="s">
        <v>336</v>
      </c>
      <c r="S20" s="1" t="s">
        <v>215</v>
      </c>
      <c r="T20" s="1" t="s">
        <v>216</v>
      </c>
      <c r="U20" s="1" t="s">
        <v>217</v>
      </c>
      <c r="V20" s="1" t="s">
        <v>265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2024-02-21T01:37:09Z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BE15FA9369554039904F0470DEA09F9B_12</vt:lpwstr>
  </property>
</Properties>
</file>