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<sst xmlns="http://schemas.openxmlformats.org/spreadsheetml/2006/main" count="121" uniqueCount="93">
  <si>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</si>
  <si>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</si>
  <si>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</si>
  <si>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</si>
  <si>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</si>
  <si>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</si>
  <si>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</si>
  <si>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</si>
  <si>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</si>
  <si>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</si>
  <si>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</si>
  <si>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</si>
  <si>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</si>
  <si>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</si>
  <si>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</si>
  <si>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</si>
  <si>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</si>
  <si>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</si>
  <si>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</si>
  <si>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</si>
  <si>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</si>
  <si>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</si>
  <si>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</si>
  <si>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</si>
  <si>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</si>
  <si>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999228171075628	</t>
  </si>
  <si>
    <t>Ctrip</t>
  </si>
  <si>
    <t>正常</t>
  </si>
  <si>
    <t>[米兰]维斯康蒂皇宫豪华酒店(Grand Visconti Palace)(37220577)</t>
  </si>
  <si>
    <t>标准房, 2 张单人床&lt;2人入住&gt;&lt;不退款&gt;&lt;早餐&gt;</t>
  </si>
  <si>
    <t>USD</t>
  </si>
  <si>
    <t>XIE/DASHENG,MORI/NAOKO</t>
  </si>
  <si>
    <t>CA5326240221USD</t>
  </si>
  <si>
    <t>未提现</t>
  </si>
  <si>
    <t>携程开票</t>
  </si>
  <si>
    <t xml:space="preserve">4146248	</t>
  </si>
  <si>
    <t xml:space="preserve">	</t>
  </si>
  <si>
    <t xml:space="preserve">999228309915010	</t>
  </si>
  <si>
    <t>[首尔]新大田H大道酒店(H Avenue Hotel Idae Shinchon)(37202962)</t>
  </si>
  <si>
    <t>标准大床房&lt;2人入住&gt;&lt;不退款&gt;&lt;早餐&gt;</t>
  </si>
  <si>
    <t>WENG/YICHING</t>
  </si>
  <si>
    <t xml:space="preserve">4186095	</t>
  </si>
  <si>
    <t xml:space="preserve">|115875802	</t>
  </si>
  <si>
    <t>，</t>
  </si>
  <si>
    <t>A240221111456481</t>
  </si>
  <si>
    <t>USD / HKD 当前参考汇率: 7.81943</t>
  </si>
  <si>
    <t>总计：427.92 USD/
3346.09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</si>
  <si>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</si>
  <si>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</si>
  <si>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</si>
  <si>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</si>
  <si>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</si>
  <si>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</si>
  <si>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</si>
  <si>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</si>
  <si>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</si>
  <si>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</si>
  <si>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</si>
  <si>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</si>
  <si>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</si>
  <si>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</si>
  <si>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</si>
  <si>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</si>
  <si>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</si>
  <si>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</si>
  <si>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</si>
  <si>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2023-11-03</t>
  </si>
  <si>
    <t>4186095</t>
  </si>
  <si>
    <t>梨大新村H大道酒店</t>
  </si>
  <si>
    <t>WENG YICHING</t>
  </si>
  <si>
    <t>2024-02-15</t>
  </si>
  <si>
    <t>2024-02-18</t>
  </si>
  <si>
    <t>退房日周结</t>
  </si>
  <si>
    <t>1839.88</t>
  </si>
  <si>
    <t>250.89</t>
  </si>
  <si>
    <t>0</t>
  </si>
  <si>
    <t>0.00</t>
  </si>
  <si>
    <t>携程盛景国际直连</t>
  </si>
  <si>
    <t>01.010677</t>
  </si>
  <si>
    <t>2023-11-03 20:00:06</t>
  </si>
  <si>
    <t>否</t>
  </si>
  <si>
    <t>汇智国际旅游发展有限公司</t>
  </si>
  <si>
    <t>直连</t>
  </si>
  <si>
    <t>韩国</t>
  </si>
  <si>
    <t>2023-10-28</t>
  </si>
  <si>
    <t>4146248</t>
  </si>
  <si>
    <t>维斯康蒂皇宫豪华酒店</t>
  </si>
  <si>
    <t>XIE DASHENG,MORI NAOKO</t>
  </si>
  <si>
    <t>2024-02-17</t>
  </si>
  <si>
    <t>1298.80</t>
  </si>
  <si>
    <t>177.03</t>
  </si>
  <si>
    <t>2023-10-28 13:32:31</t>
  </si>
  <si>
    <t>意大利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</si>
</sst>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676275</xdr:colOff>
      <xdr:row>50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632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45339</v>
      </c>
      <c r="G2" s="6">
        <v>45340</v>
      </c>
      <c r="H2" s="4">
        <v>1</v>
      </c>
      <c r="I2" s="4">
        <v>1</v>
      </c>
      <c r="J2" s="4">
        <v>1</v>
      </c>
      <c r="K2" s="4" t="s">
        <v>30</v>
      </c>
      <c r="L2" s="4">
        <v>177.03</v>
      </c>
      <c r="M2" s="4">
        <v>177.03</v>
      </c>
      <c r="N2" s="4" t="s">
        <v>31</v>
      </c>
      <c r="O2" s="4" t="s">
        <v>32</v>
      </c>
      <c r="P2" s="4" t="s">
        <v>33</v>
      </c>
      <c r="Q2" s="4">
        <v>0</v>
      </c>
      <c r="R2" s="7">
        <v>45227</v>
      </c>
      <c r="S2" s="6">
        <v>45343</v>
      </c>
      <c r="T2" s="4" t="s">
        <v>34</v>
      </c>
      <c r="U2" s="4">
        <v>177.03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45337</v>
      </c>
      <c r="G3" s="6">
        <v>45340</v>
      </c>
      <c r="H3" s="4">
        <v>1</v>
      </c>
      <c r="I3" s="4">
        <v>3</v>
      </c>
      <c r="J3" s="4">
        <v>3</v>
      </c>
      <c r="K3" s="4" t="s">
        <v>30</v>
      </c>
      <c r="L3" s="4">
        <v>250.89</v>
      </c>
      <c r="M3" s="4">
        <v>250.89</v>
      </c>
      <c r="N3" s="4" t="s">
        <v>40</v>
      </c>
      <c r="O3" s="4" t="s">
        <v>32</v>
      </c>
      <c r="P3" s="4" t="s">
        <v>33</v>
      </c>
      <c r="Q3" s="4">
        <v>0</v>
      </c>
      <c r="R3" s="7">
        <v>45233</v>
      </c>
      <c r="S3" s="6">
        <v>45343</v>
      </c>
      <c r="T3" s="4" t="s">
        <v>34</v>
      </c>
      <c r="U3" s="4">
        <v>250.89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999228171075628</v>
      </c>
      <c r="B2" s="6">
        <v>45339</v>
      </c>
      <c r="C2" s="6">
        <v>45340</v>
      </c>
      <c r="D2" s="4">
        <v>177.03</v>
      </c>
      <c r="E2" s="4" t="str">
        <f>VLOOKUP(A2,HOP!A:L,12,0)</f>
        <v>177.03</v>
      </c>
      <c r="F2" s="4" t="str">
        <f>VLOOKUP(A2,HOP!A:C,3,0)</f>
        <v>4146248</v>
      </c>
      <c r="G2" s="4">
        <f>D2-E2</f>
        <v>0</v>
      </c>
      <c r="H2" s="4" t="str">
        <f>$H$1&amp;F2</f>
        <v>，4146248</v>
      </c>
      <c r="I2" s="4" t="str">
        <f>VLOOKUP(A2,HOP!A:U,21,0)</f>
        <v>直连</v>
      </c>
    </row>
    <row r="3" s="4" customFormat="1" spans="1:9">
      <c r="A3" s="5">
        <v>999228309915010</v>
      </c>
      <c r="B3" s="6">
        <v>45337</v>
      </c>
      <c r="C3" s="6">
        <v>45340</v>
      </c>
      <c r="D3" s="4">
        <v>250.89</v>
      </c>
      <c r="E3" s="4" t="str">
        <f>VLOOKUP(A3,HOP!A:L,12,0)</f>
        <v>250.89</v>
      </c>
      <c r="F3" s="4" t="str">
        <f>VLOOKUP(A3,HOP!A:C,3,0)</f>
        <v>4186095</v>
      </c>
      <c r="G3" s="4">
        <f>D3-E3</f>
        <v>0</v>
      </c>
      <c r="H3" s="4" t="str">
        <f>$H$1&amp;F3</f>
        <v>，4186095</v>
      </c>
      <c r="I3" s="4" t="str">
        <f>VLOOKUP(A3,HOP!A:U,21,0)</f>
        <v>直连</v>
      </c>
    </row>
    <row r="5" spans="4:4">
      <c r="D5" s="4">
        <f>SUM(D2:D4)</f>
        <v>427.92</v>
      </c>
    </row>
    <row r="14" spans="1:1">
      <c r="A14" s="4" t="s">
        <v>44</v>
      </c>
    </row>
    <row r="15" spans="1:1">
      <c r="A15" s="4" t="s">
        <v>45</v>
      </c>
    </row>
    <row r="16" spans="1:1">
      <c r="A16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999228309915010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30</v>
      </c>
      <c r="K2" s="1" t="s">
        <v>74</v>
      </c>
      <c r="L2" s="1" t="s">
        <v>74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999228171075628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71</v>
      </c>
      <c r="H3" s="1" t="s">
        <v>72</v>
      </c>
      <c r="I3" s="1" t="s">
        <v>89</v>
      </c>
      <c r="J3" s="1" t="s">
        <v>30</v>
      </c>
      <c r="K3" s="1" t="s">
        <v>90</v>
      </c>
      <c r="L3" s="1" t="s">
        <v>90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91</v>
      </c>
      <c r="S3" s="1" t="s">
        <v>80</v>
      </c>
      <c r="T3" s="1" t="s">
        <v>81</v>
      </c>
      <c r="U3" s="1" t="s">
        <v>82</v>
      </c>
      <c r="V3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2024-02-21T03:16:36Z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F936DAD655FB4875A966008CB405E772_12</vt:lpwstr>
  </property>
</Properties>
</file>