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<sst xmlns="http://schemas.openxmlformats.org/spreadsheetml/2006/main" count="710" uniqueCount="278">
  <si>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</si>
  <si>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</si>
  <si>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</si>
  <si>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</si>
  <si>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</si>
  <si>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</si>
  <si>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</si>
  <si>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</si>
  <si>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</si>
  <si>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</si>
  <si>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</si>
  <si>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</si>
  <si>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</si>
  <si>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</si>
  <si>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</si>
  <si>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</si>
  <si>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</si>
  <si>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</si>
  <si>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</si>
  <si>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</si>
  <si>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</si>
  <si>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</si>
  <si>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</si>
  <si>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</si>
  <si>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</si>
  <si>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999225892181200	</t>
  </si>
  <si>
    <t>Ctrip</t>
  </si>
  <si>
    <t>正常</t>
  </si>
  <si>
    <t>[里约热内卢]温莎马丁尼克科帕卡帕纳酒店(Windsor Martinique Copacabana)(94360718)</t>
  </si>
  <si>
    <t>双人床房&lt;2人入住&gt;&lt;不退款&gt;</t>
  </si>
  <si>
    <t>HKD</t>
  </si>
  <si>
    <t>Sacka/Jelena</t>
  </si>
  <si>
    <t>CA13030240222HKD</t>
  </si>
  <si>
    <t>未提现</t>
  </si>
  <si>
    <t>携程开票</t>
  </si>
  <si>
    <t xml:space="preserve">3748820	</t>
  </si>
  <si>
    <t xml:space="preserve">	</t>
  </si>
  <si>
    <t xml:space="preserve">999225936874227	</t>
  </si>
  <si>
    <t>[普吉岛]拉查酒店(The Racha)(56196531)</t>
  </si>
  <si>
    <t>光之屋&lt;2人入住&gt;&lt;不退款&gt;&lt;早餐&gt;</t>
  </si>
  <si>
    <t>FANG/YU</t>
  </si>
  <si>
    <t xml:space="preserve">3757247	</t>
  </si>
  <si>
    <t xml:space="preserve">-64727313	</t>
  </si>
  <si>
    <t xml:space="preserve">999226494180442	</t>
  </si>
  <si>
    <t>[纽卡斯尔]康第酒店(County Hotel &amp; County Aparthotel Newcastle)(55598958)</t>
  </si>
  <si>
    <t>标准大床房&lt;2人入住&gt;&lt;不退款&gt;</t>
  </si>
  <si>
    <t>CROXALL/CHRISTOPHER</t>
  </si>
  <si>
    <t xml:space="preserve">3856515	</t>
  </si>
  <si>
    <t xml:space="preserve">137023956	</t>
  </si>
  <si>
    <t xml:space="preserve">999226623561011	</t>
  </si>
  <si>
    <t>[开罗]全景拉姆西斯酒店及咖啡厅(Panorama Ramsis Hotel &amp; Cafe)(110040270)</t>
  </si>
  <si>
    <t>双人房&lt;2人入住&gt;</t>
  </si>
  <si>
    <t>YANG/CHUNYOU,SUN/HONGXIANG</t>
  </si>
  <si>
    <t xml:space="preserve">3882729	</t>
  </si>
  <si>
    <t xml:space="preserve">999226624942078	</t>
  </si>
  <si>
    <t>[拉普拉普]麦克坦新镇萨沃伊酒店(Savoy Hotel Mactan Newtown)(94360677)</t>
  </si>
  <si>
    <t>高级豪华房&lt;2人入住&gt;</t>
  </si>
  <si>
    <t>LI/YUK YEE</t>
  </si>
  <si>
    <t xml:space="preserve">3883643	</t>
  </si>
  <si>
    <t xml:space="preserve">999226624985865	</t>
  </si>
  <si>
    <t>Deluxe Premier&lt;2人入住&gt;</t>
  </si>
  <si>
    <t xml:space="preserve">3883665	</t>
  </si>
  <si>
    <t>取消</t>
  </si>
  <si>
    <t xml:space="preserve">999226826338317	</t>
  </si>
  <si>
    <t>[民丹岛]民丹岛别墅(The Residence Bintan)(92030470)</t>
  </si>
  <si>
    <t>Room, 1 Bedroom, Terrace (Garden)&lt;2人入住&gt;&lt;早餐&gt;</t>
  </si>
  <si>
    <t>LIU/XIAOHUA</t>
  </si>
  <si>
    <t xml:space="preserve">3944102	</t>
  </si>
  <si>
    <t xml:space="preserve">80407SE059441	</t>
  </si>
  <si>
    <t xml:space="preserve">999227060655096	</t>
  </si>
  <si>
    <t>[曼谷]曼谷京华大酒店(Hotel Royal Bangkok@Chinatown)(55932568)</t>
  </si>
  <si>
    <t>高级房(无窗)&lt;2人入住&gt;</t>
  </si>
  <si>
    <t>Ng/Stephen</t>
  </si>
  <si>
    <t xml:space="preserve">3994191	</t>
  </si>
  <si>
    <t xml:space="preserve">379813,379814	</t>
  </si>
  <si>
    <t xml:space="preserve">999228209759167	</t>
  </si>
  <si>
    <t>[普吉岛]攀瓦布里海滨度假村(Panwaburi Beachfront Resort)(110133597)</t>
  </si>
  <si>
    <t>树景豪华双床房&lt;2人入住&gt;&lt;不退款&gt;&lt;早餐&gt;</t>
  </si>
  <si>
    <t>CHIANG/HSIANG MEI</t>
  </si>
  <si>
    <t xml:space="preserve">4149650	</t>
  </si>
  <si>
    <t xml:space="preserve">28817	</t>
  </si>
  <si>
    <t xml:space="preserve">999228394614208	</t>
  </si>
  <si>
    <t>[巴黎]巴黎共和皇冠假日酒店 - IHG 旗下酒店(Crowne Plaza Paris République, an IHG Hotel)(55439252)</t>
  </si>
  <si>
    <t>标准房&lt;2人入住&gt;&lt;早餐&gt;</t>
  </si>
  <si>
    <t>ZHENG/YI</t>
  </si>
  <si>
    <t xml:space="preserve">4227171	</t>
  </si>
  <si>
    <t xml:space="preserve">124814793	</t>
  </si>
  <si>
    <t xml:space="preserve">999228540417470	</t>
  </si>
  <si>
    <t>[罗马]劳拉酒店(Hotel Laura)(91907533)</t>
  </si>
  <si>
    <t>双人床房&lt;1人入住&gt;&lt;不退款&gt;</t>
  </si>
  <si>
    <t>SU/YONGWEI</t>
  </si>
  <si>
    <t xml:space="preserve">4275466	</t>
  </si>
  <si>
    <t xml:space="preserve">999228588842889	</t>
  </si>
  <si>
    <t>[罗马]祠丽丝先贤酒店(Hotel le Clarisse Al Pantheon)(89919052)</t>
  </si>
  <si>
    <t>高级双人间&lt;2人入住&gt;</t>
  </si>
  <si>
    <t>ZHANG/YANGLIN</t>
  </si>
  <si>
    <t xml:space="preserve">4306571	</t>
  </si>
  <si>
    <t xml:space="preserve">126768890|126768890	</t>
  </si>
  <si>
    <t xml:space="preserve">999229395908548	</t>
  </si>
  <si>
    <t>[新加坡]樟宜机场皇冠假日酒店  - IHG 旗下酒店(Crowne Plaza Changi Airport, an IHG Hotel)(55280749)</t>
  </si>
  <si>
    <t>宝石翼楼标准特大床房&lt;2人入住&gt;&lt;不退款&gt;</t>
  </si>
  <si>
    <t>LI/ZHINAN,LIU/YANG</t>
  </si>
  <si>
    <t xml:space="preserve">4447569	</t>
  </si>
  <si>
    <t xml:space="preserve">45057757	</t>
  </si>
  <si>
    <t xml:space="preserve">999229462314158	</t>
  </si>
  <si>
    <t>JIANG/ZHIZHOU,FANG/YUAN</t>
  </si>
  <si>
    <t xml:space="preserve">4538015	</t>
  </si>
  <si>
    <t xml:space="preserve">47800328	</t>
  </si>
  <si>
    <t xml:space="preserve">999229734126108	</t>
  </si>
  <si>
    <t>[巴黎]铂尔曼巴黎蒙帕纳斯酒店(Pullman Paris Montparnasse)(91595411)</t>
  </si>
  <si>
    <t>华丽客房, 2 张单人床&lt;2人入住&gt;</t>
  </si>
  <si>
    <t>HUANG/YINGXUE</t>
  </si>
  <si>
    <t xml:space="preserve">4597460	</t>
  </si>
  <si>
    <t xml:space="preserve">nbtlbrtp	</t>
  </si>
  <si>
    <t xml:space="preserve">999229930717977	</t>
  </si>
  <si>
    <t>DONG/ZHIYONG,YANG/YIBING</t>
  </si>
  <si>
    <t xml:space="preserve">4646120	</t>
  </si>
  <si>
    <t xml:space="preserve">20357763	</t>
  </si>
  <si>
    <t xml:space="preserve">999229932745759	</t>
  </si>
  <si>
    <t>QIAO/JIE,RONG/XIAOYUAN</t>
  </si>
  <si>
    <t xml:space="preserve">4646906	</t>
  </si>
  <si>
    <t xml:space="preserve">61666887	</t>
  </si>
  <si>
    <t xml:space="preserve">999229942895870	</t>
  </si>
  <si>
    <t>[巴黎]巴黎中心埃菲尔铁塔美居酒店(Mercure Paris Centre Tour Eiffel)(55280789)</t>
  </si>
  <si>
    <t>经典大床房&lt;2人入住&gt;</t>
  </si>
  <si>
    <t>YANG/SHUAISHUAI,CHEN/CHUNING</t>
  </si>
  <si>
    <t xml:space="preserve">4649937	</t>
  </si>
  <si>
    <t xml:space="preserve">999230030269847	</t>
  </si>
  <si>
    <t>标准房&lt;2人入住&gt;&lt;不退款&gt;</t>
  </si>
  <si>
    <t>Yuan/Hanjia,Tao/Jian</t>
  </si>
  <si>
    <t xml:space="preserve">4664595	</t>
  </si>
  <si>
    <t xml:space="preserve">89111247	</t>
  </si>
  <si>
    <t xml:space="preserve">999230030613376	</t>
  </si>
  <si>
    <t>CAO/XUE</t>
  </si>
  <si>
    <t xml:space="preserve">4664638	</t>
  </si>
  <si>
    <t xml:space="preserve">20435949	</t>
  </si>
  <si>
    <t xml:space="preserve">999230187671273	</t>
  </si>
  <si>
    <t>ZOU/FENG</t>
  </si>
  <si>
    <t xml:space="preserve">4704596	</t>
  </si>
  <si>
    <t xml:space="preserve">89530477	</t>
  </si>
  <si>
    <t xml:space="preserve">999230426923054	</t>
  </si>
  <si>
    <t>[吉隆坡]吉隆坡市中心智选假日酒店(Holiday Inn Express Kuala Lumpur City Centre, an IHG Hotel)(55337198)</t>
  </si>
  <si>
    <t>LOH/KEING SOON</t>
  </si>
  <si>
    <t xml:space="preserve">4732313	</t>
  </si>
  <si>
    <t xml:space="preserve">426476	</t>
  </si>
  <si>
    <t>，</t>
  </si>
  <si>
    <t xml:space="preserve"> 44981.81 HKD</t>
  </si>
  <si>
    <t>A240222094500481</t>
  </si>
  <si>
    <t>A240222094529481</t>
  </si>
  <si>
    <t>总计：44981.81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</si>
  <si>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</si>
  <si>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</si>
  <si>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</si>
  <si>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</si>
  <si>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</si>
  <si>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</si>
  <si>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</si>
  <si>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</si>
  <si>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</si>
  <si>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</si>
  <si>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</si>
  <si>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</si>
  <si>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</si>
  <si>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</si>
  <si>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</si>
  <si>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</si>
  <si>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</si>
  <si>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</si>
  <si>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</si>
  <si>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2024-02-17</t>
  </si>
  <si>
    <t>4732313</t>
  </si>
  <si>
    <t>吉隆坡市中心智选假日酒店</t>
  </si>
  <si>
    <t>LOH KEING SOON</t>
  </si>
  <si>
    <t>2024-02-18</t>
  </si>
  <si>
    <t>2024-02-19</t>
  </si>
  <si>
    <t>退房日周结</t>
  </si>
  <si>
    <t>340.00</t>
  </si>
  <si>
    <t>368.28</t>
  </si>
  <si>
    <t>0</t>
  </si>
  <si>
    <t>0.00</t>
  </si>
  <si>
    <t>携程汇智国际直连</t>
  </si>
  <si>
    <t>925</t>
  </si>
  <si>
    <t>2024-02-18 12:00:09</t>
  </si>
  <si>
    <t>否</t>
  </si>
  <si>
    <t>汇智国际旅游发展有限公司</t>
  </si>
  <si>
    <t>直采</t>
  </si>
  <si>
    <t>马来西亚</t>
  </si>
  <si>
    <t>2024-02-08</t>
  </si>
  <si>
    <t>4704596</t>
  </si>
  <si>
    <t>新加坡樟宜机场皇冠假日酒店</t>
  </si>
  <si>
    <t>ZOU FENG</t>
  </si>
  <si>
    <t>1678.00</t>
  </si>
  <si>
    <t>1819.96</t>
  </si>
  <si>
    <t>2024-02-09 14:35:38</t>
  </si>
  <si>
    <t>新加坡</t>
  </si>
  <si>
    <t>2024-01-30</t>
  </si>
  <si>
    <t>4664638</t>
  </si>
  <si>
    <t>CAO XUE</t>
  </si>
  <si>
    <t>1735.00</t>
  </si>
  <si>
    <t>1883.82</t>
  </si>
  <si>
    <t>2024-01-31 15:29:04</t>
  </si>
  <si>
    <t>4664595</t>
  </si>
  <si>
    <t>Yuan Hanjia,Tao Jian</t>
  </si>
  <si>
    <t>1798.00</t>
  </si>
  <si>
    <t>1952.23</t>
  </si>
  <si>
    <t>2024-01-31 15:31:30</t>
  </si>
  <si>
    <t>2024-01-26</t>
  </si>
  <si>
    <t>4646906</t>
  </si>
  <si>
    <t>QIAO JIE,RONG XIAOYUAN</t>
  </si>
  <si>
    <t>1720.00</t>
  </si>
  <si>
    <t>1869.77</t>
  </si>
  <si>
    <t>2024-01-29 00:30:43</t>
  </si>
  <si>
    <t>2024-01-25</t>
  </si>
  <si>
    <t>4646120</t>
  </si>
  <si>
    <t>DONG ZHIYONG,YANG YIBING</t>
  </si>
  <si>
    <t>1874.46</t>
  </si>
  <si>
    <t>2024-01-29 09:49:41</t>
  </si>
  <si>
    <t>2024-01-03</t>
  </si>
  <si>
    <t>4538015</t>
  </si>
  <si>
    <t>JIANG ZHIZHOU,FANG YUAN</t>
  </si>
  <si>
    <t>1808.00</t>
  </si>
  <si>
    <t>1974.23</t>
  </si>
  <si>
    <t>2024-01-04 22:29:25</t>
  </si>
  <si>
    <t>2023-12-16</t>
  </si>
  <si>
    <t>4447569</t>
  </si>
  <si>
    <t>LI ZHINAN,LIU YANG</t>
  </si>
  <si>
    <t>1900.00</t>
  </si>
  <si>
    <t>2078.09</t>
  </si>
  <si>
    <t>2023-12-20 13:44:25</t>
  </si>
  <si>
    <t>2023-11-19</t>
  </si>
  <si>
    <t>4275466</t>
  </si>
  <si>
    <t>劳拉酒店</t>
  </si>
  <si>
    <t>SU YONGWEI</t>
  </si>
  <si>
    <t>390.81</t>
  </si>
  <si>
    <t>421.22</t>
  </si>
  <si>
    <t>2023-11-19 14:27:09</t>
  </si>
  <si>
    <t>直连</t>
  </si>
  <si>
    <t>意大利</t>
  </si>
  <si>
    <t>2023-10-29</t>
  </si>
  <si>
    <t>4149650</t>
  </si>
  <si>
    <t>攀瓦布里海滨度假村(SHA Extra Plus)</t>
  </si>
  <si>
    <t>CHIANG HSIANG MEI</t>
  </si>
  <si>
    <t>3749.98</t>
  </si>
  <si>
    <t>3998.70</t>
  </si>
  <si>
    <t>2023-10-29 12:42:33</t>
  </si>
  <si>
    <t>泰国</t>
  </si>
  <si>
    <t>2023-09-27</t>
  </si>
  <si>
    <t>3994191</t>
  </si>
  <si>
    <t>曼谷京华大酒店</t>
  </si>
  <si>
    <t>Ng Stephen</t>
  </si>
  <si>
    <t>1184.61</t>
  </si>
  <si>
    <t>1264.12</t>
  </si>
  <si>
    <t>2023-09-27 21:43:34</t>
  </si>
  <si>
    <t>2023-08-30</t>
  </si>
  <si>
    <t>3856515</t>
  </si>
  <si>
    <t>康第酒店</t>
  </si>
  <si>
    <t>CROXALL CHRISTOPHER</t>
  </si>
  <si>
    <t>2024-02-16</t>
  </si>
  <si>
    <t>1549.24</t>
  </si>
  <si>
    <t>1665.85</t>
  </si>
  <si>
    <t>2023-08-30 02:33:33</t>
  </si>
  <si>
    <t>英国</t>
  </si>
  <si>
    <t>2023-08-09</t>
  </si>
  <si>
    <t>3757247</t>
  </si>
  <si>
    <t>拉查酒店</t>
  </si>
  <si>
    <t>FANG YU</t>
  </si>
  <si>
    <t>18806.64</t>
  </si>
  <si>
    <t>20313.93</t>
  </si>
  <si>
    <t>2023-08-09 19:39:19</t>
  </si>
  <si>
    <t>2023-08-08</t>
  </si>
  <si>
    <t>3748820</t>
  </si>
  <si>
    <t>温莎马提尼克酒店</t>
  </si>
  <si>
    <t>Sacka Jelena</t>
  </si>
  <si>
    <t>2024-02-14</t>
  </si>
  <si>
    <t>3228.92</t>
  </si>
  <si>
    <t>3497.15</t>
  </si>
  <si>
    <t>2023-08-08 04:42:44</t>
  </si>
  <si>
    <t>巴西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</si>
</sst>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13</xdr:col>
      <xdr:colOff>609600</xdr:colOff>
      <xdr:row>63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0115550" cy="4714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45336</v>
      </c>
      <c r="G2" s="6">
        <v>45341</v>
      </c>
      <c r="H2" s="4">
        <v>1</v>
      </c>
      <c r="I2" s="4">
        <v>5</v>
      </c>
      <c r="J2" s="4">
        <v>5</v>
      </c>
      <c r="K2" s="4" t="s">
        <v>30</v>
      </c>
      <c r="L2" s="4">
        <v>3497.15</v>
      </c>
      <c r="M2" s="4">
        <v>3497.15</v>
      </c>
      <c r="N2" s="4" t="s">
        <v>31</v>
      </c>
      <c r="O2" s="4" t="s">
        <v>32</v>
      </c>
      <c r="P2" s="4" t="s">
        <v>33</v>
      </c>
      <c r="Q2" s="4">
        <v>0</v>
      </c>
      <c r="R2" s="7">
        <v>45146</v>
      </c>
      <c r="S2" s="6">
        <v>45344</v>
      </c>
      <c r="T2" s="4" t="s">
        <v>34</v>
      </c>
      <c r="U2" s="4">
        <v>3497.15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45338</v>
      </c>
      <c r="G3" s="6">
        <v>45341</v>
      </c>
      <c r="H3" s="4">
        <v>1</v>
      </c>
      <c r="I3" s="4">
        <v>3</v>
      </c>
      <c r="J3" s="4">
        <v>3</v>
      </c>
      <c r="K3" s="4" t="s">
        <v>30</v>
      </c>
      <c r="L3" s="4">
        <v>20313.93</v>
      </c>
      <c r="M3" s="4">
        <v>20313.93</v>
      </c>
      <c r="N3" s="4" t="s">
        <v>40</v>
      </c>
      <c r="O3" s="4" t="s">
        <v>32</v>
      </c>
      <c r="P3" s="4" t="s">
        <v>33</v>
      </c>
      <c r="Q3" s="4">
        <v>0</v>
      </c>
      <c r="R3" s="7">
        <v>45147.0000115741</v>
      </c>
      <c r="S3" s="6">
        <v>45344</v>
      </c>
      <c r="T3" s="4" t="s">
        <v>34</v>
      </c>
      <c r="U3" s="4">
        <v>20313.93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45338</v>
      </c>
      <c r="G4" s="6">
        <v>45341</v>
      </c>
      <c r="H4" s="4">
        <v>1</v>
      </c>
      <c r="I4" s="4">
        <v>3</v>
      </c>
      <c r="J4" s="4">
        <v>3</v>
      </c>
      <c r="K4" s="4" t="s">
        <v>30</v>
      </c>
      <c r="L4" s="4">
        <v>1665.85</v>
      </c>
      <c r="M4" s="4">
        <v>1665.85</v>
      </c>
      <c r="N4" s="4" t="s">
        <v>46</v>
      </c>
      <c r="O4" s="4" t="s">
        <v>32</v>
      </c>
      <c r="P4" s="4" t="s">
        <v>33</v>
      </c>
      <c r="Q4" s="4">
        <v>0</v>
      </c>
      <c r="R4" s="7">
        <v>45168</v>
      </c>
      <c r="S4" s="6">
        <v>45344</v>
      </c>
      <c r="T4" s="4" t="s">
        <v>34</v>
      </c>
      <c r="U4" s="4">
        <v>1665.85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45336</v>
      </c>
      <c r="G5" s="6">
        <v>45341</v>
      </c>
      <c r="H5" s="4">
        <v>1</v>
      </c>
      <c r="I5" s="4">
        <v>5</v>
      </c>
      <c r="J5" s="4">
        <v>5</v>
      </c>
      <c r="K5" s="4" t="s">
        <v>30</v>
      </c>
      <c r="L5" s="4">
        <v>698.7</v>
      </c>
      <c r="M5" s="4">
        <v>698.7</v>
      </c>
      <c r="N5" s="4" t="s">
        <v>52</v>
      </c>
      <c r="O5" s="4" t="s">
        <v>32</v>
      </c>
      <c r="P5" s="4" t="s">
        <v>33</v>
      </c>
      <c r="Q5" s="4">
        <v>0</v>
      </c>
      <c r="R5" s="7">
        <v>45173.0000115741</v>
      </c>
      <c r="S5" s="6">
        <v>45344</v>
      </c>
      <c r="T5" s="4" t="s">
        <v>34</v>
      </c>
      <c r="U5" s="4">
        <v>698.7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45337</v>
      </c>
      <c r="G6" s="6">
        <v>45341</v>
      </c>
      <c r="H6" s="4">
        <v>1</v>
      </c>
      <c r="I6" s="4">
        <v>4</v>
      </c>
      <c r="J6" s="4">
        <v>4</v>
      </c>
      <c r="K6" s="4" t="s">
        <v>30</v>
      </c>
      <c r="L6" s="4">
        <v>1335.96</v>
      </c>
      <c r="M6" s="4">
        <v>1335.96</v>
      </c>
      <c r="N6" s="4" t="s">
        <v>57</v>
      </c>
      <c r="O6" s="4" t="s">
        <v>32</v>
      </c>
      <c r="P6" s="4" t="s">
        <v>33</v>
      </c>
      <c r="Q6" s="4">
        <v>0</v>
      </c>
      <c r="R6" s="7">
        <v>45173.0000115741</v>
      </c>
      <c r="S6" s="6">
        <v>45344</v>
      </c>
      <c r="T6" s="4" t="s">
        <v>34</v>
      </c>
      <c r="U6" s="4">
        <v>1335.96</v>
      </c>
      <c r="V6" s="4">
        <v>0</v>
      </c>
      <c r="W6" s="4">
        <v>0</v>
      </c>
      <c r="X6" s="4" t="s">
        <v>58</v>
      </c>
      <c r="Y6" s="4" t="s">
        <v>36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55</v>
      </c>
      <c r="E7" s="4" t="s">
        <v>60</v>
      </c>
      <c r="F7" s="6">
        <v>45337</v>
      </c>
      <c r="G7" s="6">
        <v>45341</v>
      </c>
      <c r="H7" s="4">
        <v>1</v>
      </c>
      <c r="I7" s="4">
        <v>4</v>
      </c>
      <c r="J7" s="4">
        <v>4</v>
      </c>
      <c r="K7" s="4" t="s">
        <v>30</v>
      </c>
      <c r="L7" s="4">
        <v>1781.28</v>
      </c>
      <c r="M7" s="4">
        <v>1781.28</v>
      </c>
      <c r="N7" s="4" t="s">
        <v>57</v>
      </c>
      <c r="O7" s="4" t="s">
        <v>32</v>
      </c>
      <c r="P7" s="4" t="s">
        <v>33</v>
      </c>
      <c r="Q7" s="4">
        <v>0</v>
      </c>
      <c r="R7" s="7">
        <v>45173.0000115741</v>
      </c>
      <c r="S7" s="6">
        <v>45344</v>
      </c>
      <c r="T7" s="4" t="s">
        <v>34</v>
      </c>
      <c r="U7" s="4">
        <v>1781.28</v>
      </c>
      <c r="V7" s="4">
        <v>0</v>
      </c>
      <c r="W7" s="4">
        <v>0</v>
      </c>
      <c r="X7" s="4" t="s">
        <v>61</v>
      </c>
      <c r="Y7" s="4" t="s">
        <v>36</v>
      </c>
    </row>
    <row r="8" s="4" customFormat="1" spans="1:25">
      <c r="A8" s="4" t="s">
        <v>54</v>
      </c>
      <c r="B8" s="4" t="s">
        <v>26</v>
      </c>
      <c r="C8" s="4" t="s">
        <v>62</v>
      </c>
      <c r="D8" s="4" t="s">
        <v>55</v>
      </c>
      <c r="E8" s="4" t="s">
        <v>56</v>
      </c>
      <c r="F8" s="6">
        <v>45337</v>
      </c>
      <c r="G8" s="6">
        <v>45341</v>
      </c>
      <c r="H8" s="4">
        <v>1</v>
      </c>
      <c r="I8" s="4">
        <v>4</v>
      </c>
      <c r="J8" s="4">
        <v>4</v>
      </c>
      <c r="K8" s="4" t="s">
        <v>30</v>
      </c>
      <c r="L8" s="4">
        <v>-1335.96</v>
      </c>
      <c r="M8" s="4">
        <v>-1335.96</v>
      </c>
      <c r="N8" s="4" t="s">
        <v>57</v>
      </c>
      <c r="O8" s="4" t="s">
        <v>32</v>
      </c>
      <c r="P8" s="4" t="s">
        <v>33</v>
      </c>
      <c r="Q8" s="4">
        <v>0</v>
      </c>
      <c r="R8" s="7">
        <v>45173.0000115741</v>
      </c>
      <c r="S8" s="6">
        <v>45344</v>
      </c>
      <c r="T8" s="4" t="s">
        <v>34</v>
      </c>
      <c r="U8" s="4">
        <v>-1335.96</v>
      </c>
      <c r="V8" s="4">
        <v>0</v>
      </c>
      <c r="W8" s="4">
        <v>0</v>
      </c>
      <c r="X8" s="4" t="s">
        <v>58</v>
      </c>
      <c r="Y8" s="4" t="s">
        <v>36</v>
      </c>
    </row>
    <row r="9" s="4" customFormat="1" spans="1:25">
      <c r="A9" s="4" t="s">
        <v>59</v>
      </c>
      <c r="B9" s="4" t="s">
        <v>26</v>
      </c>
      <c r="C9" s="4" t="s">
        <v>62</v>
      </c>
      <c r="D9" s="4" t="s">
        <v>55</v>
      </c>
      <c r="E9" s="4" t="s">
        <v>60</v>
      </c>
      <c r="F9" s="6">
        <v>45337</v>
      </c>
      <c r="G9" s="6">
        <v>45341</v>
      </c>
      <c r="H9" s="4">
        <v>1</v>
      </c>
      <c r="I9" s="4">
        <v>4</v>
      </c>
      <c r="J9" s="4">
        <v>4</v>
      </c>
      <c r="K9" s="4" t="s">
        <v>30</v>
      </c>
      <c r="L9" s="4">
        <v>-1781.28</v>
      </c>
      <c r="M9" s="4">
        <v>-1781.28</v>
      </c>
      <c r="N9" s="4" t="s">
        <v>57</v>
      </c>
      <c r="O9" s="4" t="s">
        <v>32</v>
      </c>
      <c r="P9" s="4" t="s">
        <v>33</v>
      </c>
      <c r="Q9" s="4">
        <v>0</v>
      </c>
      <c r="R9" s="7">
        <v>45173.0000115741</v>
      </c>
      <c r="S9" s="6">
        <v>45344</v>
      </c>
      <c r="T9" s="4" t="s">
        <v>34</v>
      </c>
      <c r="U9" s="4">
        <v>-1781.28</v>
      </c>
      <c r="V9" s="4">
        <v>0</v>
      </c>
      <c r="W9" s="4">
        <v>0</v>
      </c>
      <c r="X9" s="4" t="s">
        <v>61</v>
      </c>
      <c r="Y9" s="4" t="s">
        <v>36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45340</v>
      </c>
      <c r="G10" s="6">
        <v>45341</v>
      </c>
      <c r="H10" s="4">
        <v>1</v>
      </c>
      <c r="I10" s="4">
        <v>1</v>
      </c>
      <c r="J10" s="4">
        <v>1</v>
      </c>
      <c r="K10" s="4" t="s">
        <v>30</v>
      </c>
      <c r="L10" s="4">
        <v>1539.44</v>
      </c>
      <c r="M10" s="4">
        <v>1539.44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45186</v>
      </c>
      <c r="S10" s="6">
        <v>45344</v>
      </c>
      <c r="T10" s="4" t="s">
        <v>34</v>
      </c>
      <c r="U10" s="4">
        <v>1539.44</v>
      </c>
      <c r="V10" s="4">
        <v>0</v>
      </c>
      <c r="W10" s="4">
        <v>0</v>
      </c>
      <c r="X10" s="4" t="s">
        <v>67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45339</v>
      </c>
      <c r="G11" s="6">
        <v>45341</v>
      </c>
      <c r="H11" s="4">
        <v>2</v>
      </c>
      <c r="I11" s="4">
        <v>2</v>
      </c>
      <c r="J11" s="4">
        <v>4</v>
      </c>
      <c r="K11" s="4" t="s">
        <v>30</v>
      </c>
      <c r="L11" s="4">
        <v>1264.12</v>
      </c>
      <c r="M11" s="4">
        <v>1264.12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45196.0000115741</v>
      </c>
      <c r="S11" s="6">
        <v>45344</v>
      </c>
      <c r="T11" s="4" t="s">
        <v>34</v>
      </c>
      <c r="U11" s="4">
        <v>1264.12</v>
      </c>
      <c r="V11" s="4">
        <v>0</v>
      </c>
      <c r="W11" s="4">
        <v>0</v>
      </c>
      <c r="X11" s="4" t="s">
        <v>73</v>
      </c>
      <c r="Y11" s="4" t="s">
        <v>74</v>
      </c>
    </row>
    <row r="12" s="4" customFormat="1" spans="1:25">
      <c r="A12" s="4" t="s">
        <v>49</v>
      </c>
      <c r="B12" s="4" t="s">
        <v>26</v>
      </c>
      <c r="C12" s="4" t="s">
        <v>62</v>
      </c>
      <c r="D12" s="4" t="s">
        <v>50</v>
      </c>
      <c r="E12" s="4" t="s">
        <v>51</v>
      </c>
      <c r="F12" s="6">
        <v>45336</v>
      </c>
      <c r="G12" s="6">
        <v>45341</v>
      </c>
      <c r="H12" s="4">
        <v>1</v>
      </c>
      <c r="I12" s="4">
        <v>5</v>
      </c>
      <c r="J12" s="4">
        <v>5</v>
      </c>
      <c r="K12" s="4" t="s">
        <v>30</v>
      </c>
      <c r="L12" s="4">
        <v>-698.7</v>
      </c>
      <c r="M12" s="4">
        <v>-698.7</v>
      </c>
      <c r="N12" s="4" t="s">
        <v>52</v>
      </c>
      <c r="O12" s="4" t="s">
        <v>32</v>
      </c>
      <c r="P12" s="4" t="s">
        <v>33</v>
      </c>
      <c r="Q12" s="4">
        <v>0</v>
      </c>
      <c r="R12" s="7">
        <v>45173.0000115741</v>
      </c>
      <c r="S12" s="6">
        <v>45344</v>
      </c>
      <c r="T12" s="4" t="s">
        <v>34</v>
      </c>
      <c r="U12" s="4">
        <v>-698.7</v>
      </c>
      <c r="V12" s="4">
        <v>0</v>
      </c>
      <c r="W12" s="4">
        <v>0</v>
      </c>
      <c r="X12" s="4" t="s">
        <v>53</v>
      </c>
      <c r="Y12" s="4" t="s">
        <v>36</v>
      </c>
    </row>
    <row r="13" s="4" customFormat="1" spans="1:25">
      <c r="A13" s="4" t="s">
        <v>63</v>
      </c>
      <c r="B13" s="4" t="s">
        <v>26</v>
      </c>
      <c r="C13" s="4" t="s">
        <v>62</v>
      </c>
      <c r="D13" s="4" t="s">
        <v>64</v>
      </c>
      <c r="E13" s="4" t="s">
        <v>65</v>
      </c>
      <c r="F13" s="6">
        <v>45340</v>
      </c>
      <c r="G13" s="6">
        <v>45341</v>
      </c>
      <c r="H13" s="4">
        <v>1</v>
      </c>
      <c r="I13" s="4">
        <v>1</v>
      </c>
      <c r="J13" s="4">
        <v>1</v>
      </c>
      <c r="K13" s="4" t="s">
        <v>30</v>
      </c>
      <c r="L13" s="4">
        <v>-1539.44</v>
      </c>
      <c r="M13" s="4">
        <v>-1539.44</v>
      </c>
      <c r="N13" s="4" t="s">
        <v>66</v>
      </c>
      <c r="O13" s="4" t="s">
        <v>32</v>
      </c>
      <c r="P13" s="4" t="s">
        <v>33</v>
      </c>
      <c r="Q13" s="4">
        <v>0</v>
      </c>
      <c r="R13" s="7">
        <v>45186</v>
      </c>
      <c r="S13" s="6">
        <v>45344</v>
      </c>
      <c r="T13" s="4" t="s">
        <v>34</v>
      </c>
      <c r="U13" s="4">
        <v>-1539.44</v>
      </c>
      <c r="V13" s="4">
        <v>0</v>
      </c>
      <c r="W13" s="4">
        <v>0</v>
      </c>
      <c r="X13" s="4" t="s">
        <v>67</v>
      </c>
      <c r="Y13" s="4" t="s">
        <v>68</v>
      </c>
    </row>
    <row r="14" s="4" customFormat="1" spans="1:25">
      <c r="A14" s="4" t="s">
        <v>75</v>
      </c>
      <c r="B14" s="4" t="s">
        <v>26</v>
      </c>
      <c r="C14" s="4" t="s">
        <v>27</v>
      </c>
      <c r="D14" s="4" t="s">
        <v>76</v>
      </c>
      <c r="E14" s="4" t="s">
        <v>77</v>
      </c>
      <c r="F14" s="6">
        <v>45339</v>
      </c>
      <c r="G14" s="6">
        <v>45341</v>
      </c>
      <c r="H14" s="4">
        <v>3</v>
      </c>
      <c r="I14" s="4">
        <v>2</v>
      </c>
      <c r="J14" s="4">
        <v>6</v>
      </c>
      <c r="K14" s="4" t="s">
        <v>30</v>
      </c>
      <c r="L14" s="4">
        <v>3998.7</v>
      </c>
      <c r="M14" s="4">
        <v>3998.7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45228</v>
      </c>
      <c r="S14" s="6">
        <v>45344</v>
      </c>
      <c r="T14" s="4" t="s">
        <v>34</v>
      </c>
      <c r="U14" s="4">
        <v>3998.7</v>
      </c>
      <c r="V14" s="4">
        <v>0</v>
      </c>
      <c r="W14" s="4">
        <v>0</v>
      </c>
      <c r="X14" s="4" t="s">
        <v>79</v>
      </c>
      <c r="Y14" s="4" t="s">
        <v>80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45340</v>
      </c>
      <c r="G15" s="6">
        <v>45341</v>
      </c>
      <c r="H15" s="4">
        <v>1</v>
      </c>
      <c r="I15" s="4">
        <v>1</v>
      </c>
      <c r="J15" s="4">
        <v>1</v>
      </c>
      <c r="K15" s="4" t="s">
        <v>30</v>
      </c>
      <c r="L15" s="4">
        <v>1526.21</v>
      </c>
      <c r="M15" s="4">
        <v>1526.21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45240.0000115741</v>
      </c>
      <c r="S15" s="6">
        <v>45344</v>
      </c>
      <c r="T15" s="4" t="s">
        <v>34</v>
      </c>
      <c r="U15" s="4">
        <v>1526.21</v>
      </c>
      <c r="V15" s="4">
        <v>0</v>
      </c>
      <c r="W15" s="4">
        <v>0</v>
      </c>
      <c r="X15" s="4" t="s">
        <v>85</v>
      </c>
      <c r="Y15" s="4" t="s">
        <v>86</v>
      </c>
    </row>
    <row r="16" s="4" customFormat="1" spans="1:25">
      <c r="A16" s="4" t="s">
        <v>81</v>
      </c>
      <c r="B16" s="4" t="s">
        <v>26</v>
      </c>
      <c r="C16" s="4" t="s">
        <v>62</v>
      </c>
      <c r="D16" s="4" t="s">
        <v>82</v>
      </c>
      <c r="E16" s="4" t="s">
        <v>83</v>
      </c>
      <c r="F16" s="6">
        <v>45340</v>
      </c>
      <c r="G16" s="6">
        <v>45341</v>
      </c>
      <c r="H16" s="4">
        <v>1</v>
      </c>
      <c r="I16" s="4">
        <v>1</v>
      </c>
      <c r="J16" s="4">
        <v>1</v>
      </c>
      <c r="K16" s="4" t="s">
        <v>30</v>
      </c>
      <c r="L16" s="4">
        <v>-1526.21</v>
      </c>
      <c r="M16" s="4">
        <v>-1526.21</v>
      </c>
      <c r="N16" s="4" t="s">
        <v>84</v>
      </c>
      <c r="O16" s="4" t="s">
        <v>32</v>
      </c>
      <c r="P16" s="4" t="s">
        <v>33</v>
      </c>
      <c r="Q16" s="4">
        <v>0</v>
      </c>
      <c r="R16" s="7">
        <v>45240.0000115741</v>
      </c>
      <c r="S16" s="6">
        <v>45344</v>
      </c>
      <c r="T16" s="4" t="s">
        <v>34</v>
      </c>
      <c r="U16" s="4">
        <v>-1526.21</v>
      </c>
      <c r="V16" s="4">
        <v>0</v>
      </c>
      <c r="W16" s="4">
        <v>0</v>
      </c>
      <c r="X16" s="4" t="s">
        <v>85</v>
      </c>
      <c r="Y16" s="4" t="s">
        <v>86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88</v>
      </c>
      <c r="E17" s="4" t="s">
        <v>89</v>
      </c>
      <c r="F17" s="6">
        <v>45340</v>
      </c>
      <c r="G17" s="6">
        <v>45341</v>
      </c>
      <c r="H17" s="4">
        <v>1</v>
      </c>
      <c r="I17" s="4">
        <v>1</v>
      </c>
      <c r="J17" s="4">
        <v>1</v>
      </c>
      <c r="K17" s="4" t="s">
        <v>30</v>
      </c>
      <c r="L17" s="4">
        <v>421.22</v>
      </c>
      <c r="M17" s="4">
        <v>421.22</v>
      </c>
      <c r="N17" s="4" t="s">
        <v>90</v>
      </c>
      <c r="O17" s="4" t="s">
        <v>32</v>
      </c>
      <c r="P17" s="4" t="s">
        <v>33</v>
      </c>
      <c r="Q17" s="4">
        <v>0</v>
      </c>
      <c r="R17" s="7">
        <v>45249.0000115741</v>
      </c>
      <c r="S17" s="6">
        <v>45344</v>
      </c>
      <c r="T17" s="4" t="s">
        <v>34</v>
      </c>
      <c r="U17" s="4">
        <v>421.22</v>
      </c>
      <c r="V17" s="4">
        <v>0</v>
      </c>
      <c r="W17" s="4">
        <v>0</v>
      </c>
      <c r="X17" s="4" t="s">
        <v>91</v>
      </c>
      <c r="Y17" s="4" t="s">
        <v>36</v>
      </c>
    </row>
    <row r="18" s="4" customFormat="1" spans="1:25">
      <c r="A18" s="4" t="s">
        <v>92</v>
      </c>
      <c r="B18" s="4" t="s">
        <v>26</v>
      </c>
      <c r="C18" s="4" t="s">
        <v>27</v>
      </c>
      <c r="D18" s="4" t="s">
        <v>93</v>
      </c>
      <c r="E18" s="4" t="s">
        <v>94</v>
      </c>
      <c r="F18" s="6">
        <v>45337</v>
      </c>
      <c r="G18" s="6">
        <v>45341</v>
      </c>
      <c r="H18" s="4">
        <v>1</v>
      </c>
      <c r="I18" s="4">
        <v>4</v>
      </c>
      <c r="J18" s="4">
        <v>4</v>
      </c>
      <c r="K18" s="4" t="s">
        <v>30</v>
      </c>
      <c r="L18" s="4">
        <v>4704.8</v>
      </c>
      <c r="M18" s="4">
        <v>4704.8</v>
      </c>
      <c r="N18" s="4" t="s">
        <v>95</v>
      </c>
      <c r="O18" s="4" t="s">
        <v>32</v>
      </c>
      <c r="P18" s="4" t="s">
        <v>33</v>
      </c>
      <c r="Q18" s="4">
        <v>0</v>
      </c>
      <c r="R18" s="7">
        <v>45252.0000115741</v>
      </c>
      <c r="S18" s="6">
        <v>45344</v>
      </c>
      <c r="T18" s="4" t="s">
        <v>34</v>
      </c>
      <c r="U18" s="4">
        <v>4704.8</v>
      </c>
      <c r="V18" s="4">
        <v>0</v>
      </c>
      <c r="W18" s="4">
        <v>0</v>
      </c>
      <c r="X18" s="4" t="s">
        <v>96</v>
      </c>
      <c r="Y18" s="4" t="s">
        <v>97</v>
      </c>
    </row>
    <row r="19" s="4" customFormat="1" spans="1:25">
      <c r="A19" s="4" t="s">
        <v>92</v>
      </c>
      <c r="B19" s="4" t="s">
        <v>26</v>
      </c>
      <c r="C19" s="4" t="s">
        <v>62</v>
      </c>
      <c r="D19" s="4" t="s">
        <v>93</v>
      </c>
      <c r="E19" s="4" t="s">
        <v>94</v>
      </c>
      <c r="F19" s="6">
        <v>45337</v>
      </c>
      <c r="G19" s="6">
        <v>45341</v>
      </c>
      <c r="H19" s="4">
        <v>1</v>
      </c>
      <c r="I19" s="4">
        <v>4</v>
      </c>
      <c r="J19" s="4">
        <v>4</v>
      </c>
      <c r="K19" s="4" t="s">
        <v>30</v>
      </c>
      <c r="L19" s="4">
        <v>-4704.8</v>
      </c>
      <c r="M19" s="4">
        <v>-4704.8</v>
      </c>
      <c r="N19" s="4" t="s">
        <v>95</v>
      </c>
      <c r="O19" s="4" t="s">
        <v>32</v>
      </c>
      <c r="P19" s="4" t="s">
        <v>33</v>
      </c>
      <c r="Q19" s="4">
        <v>0</v>
      </c>
      <c r="R19" s="7">
        <v>45252.0000115741</v>
      </c>
      <c r="S19" s="6">
        <v>45344</v>
      </c>
      <c r="T19" s="4" t="s">
        <v>34</v>
      </c>
      <c r="U19" s="4">
        <v>-4704.8</v>
      </c>
      <c r="V19" s="4">
        <v>0</v>
      </c>
      <c r="W19" s="4">
        <v>0</v>
      </c>
      <c r="X19" s="4" t="s">
        <v>96</v>
      </c>
      <c r="Y19" s="4" t="s">
        <v>97</v>
      </c>
    </row>
    <row r="20" s="4" customFormat="1" spans="1:25">
      <c r="A20" s="4" t="s">
        <v>98</v>
      </c>
      <c r="B20" s="4" t="s">
        <v>26</v>
      </c>
      <c r="C20" s="4" t="s">
        <v>27</v>
      </c>
      <c r="D20" s="4" t="s">
        <v>99</v>
      </c>
      <c r="E20" s="4" t="s">
        <v>100</v>
      </c>
      <c r="F20" s="6">
        <v>45340</v>
      </c>
      <c r="G20" s="6">
        <v>45341</v>
      </c>
      <c r="H20" s="4">
        <v>1</v>
      </c>
      <c r="I20" s="4">
        <v>1</v>
      </c>
      <c r="J20" s="4">
        <v>1</v>
      </c>
      <c r="K20" s="4" t="s">
        <v>30</v>
      </c>
      <c r="L20" s="4">
        <v>2078.09</v>
      </c>
      <c r="M20" s="4">
        <v>2078.09</v>
      </c>
      <c r="N20" s="4" t="s">
        <v>101</v>
      </c>
      <c r="O20" s="4" t="s">
        <v>32</v>
      </c>
      <c r="P20" s="4" t="s">
        <v>33</v>
      </c>
      <c r="Q20" s="4">
        <v>0</v>
      </c>
      <c r="R20" s="7">
        <v>45276.0000115741</v>
      </c>
      <c r="S20" s="6">
        <v>45344</v>
      </c>
      <c r="T20" s="4" t="s">
        <v>34</v>
      </c>
      <c r="U20" s="4">
        <v>2078.09</v>
      </c>
      <c r="V20" s="4">
        <v>0</v>
      </c>
      <c r="W20" s="4">
        <v>0</v>
      </c>
      <c r="X20" s="4" t="s">
        <v>102</v>
      </c>
      <c r="Y20" s="4" t="s">
        <v>103</v>
      </c>
    </row>
    <row r="21" s="4" customFormat="1" spans="1:25">
      <c r="A21" s="4" t="s">
        <v>104</v>
      </c>
      <c r="B21" s="4" t="s">
        <v>26</v>
      </c>
      <c r="C21" s="4" t="s">
        <v>27</v>
      </c>
      <c r="D21" s="4" t="s">
        <v>99</v>
      </c>
      <c r="E21" s="4" t="s">
        <v>100</v>
      </c>
      <c r="F21" s="6">
        <v>45340</v>
      </c>
      <c r="G21" s="6">
        <v>45341</v>
      </c>
      <c r="H21" s="4">
        <v>1</v>
      </c>
      <c r="I21" s="4">
        <v>1</v>
      </c>
      <c r="J21" s="4">
        <v>1</v>
      </c>
      <c r="K21" s="4" t="s">
        <v>30</v>
      </c>
      <c r="L21" s="4">
        <v>1974.23</v>
      </c>
      <c r="M21" s="4">
        <v>1974.23</v>
      </c>
      <c r="N21" s="4" t="s">
        <v>105</v>
      </c>
      <c r="O21" s="4" t="s">
        <v>32</v>
      </c>
      <c r="P21" s="4" t="s">
        <v>33</v>
      </c>
      <c r="Q21" s="4">
        <v>0</v>
      </c>
      <c r="R21" s="7">
        <v>45294</v>
      </c>
      <c r="S21" s="6">
        <v>45344</v>
      </c>
      <c r="T21" s="4" t="s">
        <v>34</v>
      </c>
      <c r="U21" s="4">
        <v>1974.23</v>
      </c>
      <c r="V21" s="4">
        <v>0</v>
      </c>
      <c r="W21" s="4">
        <v>0</v>
      </c>
      <c r="X21" s="4" t="s">
        <v>106</v>
      </c>
      <c r="Y21" s="4" t="s">
        <v>107</v>
      </c>
    </row>
    <row r="22" s="4" customFormat="1" spans="1:25">
      <c r="A22" s="4" t="s">
        <v>108</v>
      </c>
      <c r="B22" s="4" t="s">
        <v>26</v>
      </c>
      <c r="C22" s="4" t="s">
        <v>27</v>
      </c>
      <c r="D22" s="4" t="s">
        <v>109</v>
      </c>
      <c r="E22" s="4" t="s">
        <v>110</v>
      </c>
      <c r="F22" s="6">
        <v>45333</v>
      </c>
      <c r="G22" s="6">
        <v>45341</v>
      </c>
      <c r="H22" s="4">
        <v>1</v>
      </c>
      <c r="I22" s="4">
        <v>8</v>
      </c>
      <c r="J22" s="4">
        <v>8</v>
      </c>
      <c r="K22" s="4" t="s">
        <v>30</v>
      </c>
      <c r="L22" s="4">
        <v>13716.64</v>
      </c>
      <c r="M22" s="4">
        <v>13716.64</v>
      </c>
      <c r="N22" s="4" t="s">
        <v>111</v>
      </c>
      <c r="O22" s="4" t="s">
        <v>32</v>
      </c>
      <c r="P22" s="4" t="s">
        <v>33</v>
      </c>
      <c r="Q22" s="4">
        <v>0</v>
      </c>
      <c r="R22" s="7">
        <v>45306.0000115741</v>
      </c>
      <c r="S22" s="6">
        <v>45344</v>
      </c>
      <c r="T22" s="4" t="s">
        <v>34</v>
      </c>
      <c r="U22" s="4">
        <v>13716.64</v>
      </c>
      <c r="V22" s="4">
        <v>0</v>
      </c>
      <c r="W22" s="4">
        <v>0</v>
      </c>
      <c r="X22" s="4" t="s">
        <v>112</v>
      </c>
      <c r="Y22" s="4" t="s">
        <v>113</v>
      </c>
    </row>
    <row r="23" s="4" customFormat="1" spans="1:25">
      <c r="A23" s="4" t="s">
        <v>114</v>
      </c>
      <c r="B23" s="4" t="s">
        <v>26</v>
      </c>
      <c r="C23" s="4" t="s">
        <v>27</v>
      </c>
      <c r="D23" s="4" t="s">
        <v>99</v>
      </c>
      <c r="E23" s="4" t="s">
        <v>100</v>
      </c>
      <c r="F23" s="6">
        <v>45340</v>
      </c>
      <c r="G23" s="6">
        <v>45341</v>
      </c>
      <c r="H23" s="4">
        <v>1</v>
      </c>
      <c r="I23" s="4">
        <v>1</v>
      </c>
      <c r="J23" s="4">
        <v>1</v>
      </c>
      <c r="K23" s="4" t="s">
        <v>30</v>
      </c>
      <c r="L23" s="4">
        <v>1874.46</v>
      </c>
      <c r="M23" s="4">
        <v>1874.46</v>
      </c>
      <c r="N23" s="4" t="s">
        <v>115</v>
      </c>
      <c r="O23" s="4" t="s">
        <v>32</v>
      </c>
      <c r="P23" s="4" t="s">
        <v>33</v>
      </c>
      <c r="Q23" s="4">
        <v>0</v>
      </c>
      <c r="R23" s="7">
        <v>45316</v>
      </c>
      <c r="S23" s="6">
        <v>45344</v>
      </c>
      <c r="T23" s="4" t="s">
        <v>34</v>
      </c>
      <c r="U23" s="4">
        <v>1874.46</v>
      </c>
      <c r="V23" s="4">
        <v>0</v>
      </c>
      <c r="W23" s="4">
        <v>0</v>
      </c>
      <c r="X23" s="4" t="s">
        <v>116</v>
      </c>
      <c r="Y23" s="4" t="s">
        <v>117</v>
      </c>
    </row>
    <row r="24" s="4" customFormat="1" spans="1:25">
      <c r="A24" s="4" t="s">
        <v>118</v>
      </c>
      <c r="B24" s="4" t="s">
        <v>26</v>
      </c>
      <c r="C24" s="4" t="s">
        <v>27</v>
      </c>
      <c r="D24" s="4" t="s">
        <v>99</v>
      </c>
      <c r="E24" s="4" t="s">
        <v>100</v>
      </c>
      <c r="F24" s="6">
        <v>45340</v>
      </c>
      <c r="G24" s="6">
        <v>45341</v>
      </c>
      <c r="H24" s="4">
        <v>1</v>
      </c>
      <c r="I24" s="4">
        <v>1</v>
      </c>
      <c r="J24" s="4">
        <v>1</v>
      </c>
      <c r="K24" s="4" t="s">
        <v>30</v>
      </c>
      <c r="L24" s="4">
        <v>1869.77</v>
      </c>
      <c r="M24" s="4">
        <v>1869.77</v>
      </c>
      <c r="N24" s="4" t="s">
        <v>119</v>
      </c>
      <c r="O24" s="4" t="s">
        <v>32</v>
      </c>
      <c r="P24" s="4" t="s">
        <v>33</v>
      </c>
      <c r="Q24" s="4">
        <v>0</v>
      </c>
      <c r="R24" s="7">
        <v>45317.0000115741</v>
      </c>
      <c r="S24" s="6">
        <v>45344</v>
      </c>
      <c r="T24" s="4" t="s">
        <v>34</v>
      </c>
      <c r="U24" s="4">
        <v>1869.77</v>
      </c>
      <c r="V24" s="4">
        <v>0</v>
      </c>
      <c r="W24" s="4">
        <v>0</v>
      </c>
      <c r="X24" s="4" t="s">
        <v>120</v>
      </c>
      <c r="Y24" s="4" t="s">
        <v>121</v>
      </c>
    </row>
    <row r="25" s="4" customFormat="1" spans="1:25">
      <c r="A25" s="4" t="s">
        <v>122</v>
      </c>
      <c r="B25" s="4" t="s">
        <v>26</v>
      </c>
      <c r="C25" s="4" t="s">
        <v>27</v>
      </c>
      <c r="D25" s="4" t="s">
        <v>123</v>
      </c>
      <c r="E25" s="4" t="s">
        <v>124</v>
      </c>
      <c r="F25" s="6">
        <v>45340</v>
      </c>
      <c r="G25" s="6">
        <v>45341</v>
      </c>
      <c r="H25" s="4">
        <v>1</v>
      </c>
      <c r="I25" s="4">
        <v>1</v>
      </c>
      <c r="J25" s="4">
        <v>1</v>
      </c>
      <c r="K25" s="4" t="s">
        <v>30</v>
      </c>
      <c r="L25" s="4">
        <v>1334.83</v>
      </c>
      <c r="M25" s="4">
        <v>1334.83</v>
      </c>
      <c r="N25" s="4" t="s">
        <v>125</v>
      </c>
      <c r="O25" s="4" t="s">
        <v>32</v>
      </c>
      <c r="P25" s="4" t="s">
        <v>33</v>
      </c>
      <c r="Q25" s="4">
        <v>0</v>
      </c>
      <c r="R25" s="7">
        <v>45317</v>
      </c>
      <c r="S25" s="6">
        <v>45344</v>
      </c>
      <c r="T25" s="4" t="s">
        <v>34</v>
      </c>
      <c r="U25" s="4">
        <v>1334.83</v>
      </c>
      <c r="V25" s="4">
        <v>0</v>
      </c>
      <c r="W25" s="4">
        <v>0</v>
      </c>
      <c r="X25" s="4" t="s">
        <v>126</v>
      </c>
      <c r="Y25" s="4" t="s">
        <v>36</v>
      </c>
    </row>
    <row r="26" s="4" customFormat="1" spans="1:25">
      <c r="A26" s="4" t="s">
        <v>108</v>
      </c>
      <c r="B26" s="4" t="s">
        <v>26</v>
      </c>
      <c r="C26" s="4" t="s">
        <v>62</v>
      </c>
      <c r="D26" s="4" t="s">
        <v>109</v>
      </c>
      <c r="E26" s="4" t="s">
        <v>110</v>
      </c>
      <c r="F26" s="6">
        <v>45333</v>
      </c>
      <c r="G26" s="6">
        <v>45341</v>
      </c>
      <c r="H26" s="4">
        <v>1</v>
      </c>
      <c r="I26" s="4">
        <v>8</v>
      </c>
      <c r="J26" s="4">
        <v>8</v>
      </c>
      <c r="K26" s="4" t="s">
        <v>30</v>
      </c>
      <c r="L26" s="4">
        <v>-13716.64</v>
      </c>
      <c r="M26" s="4">
        <v>-13716.64</v>
      </c>
      <c r="N26" s="4" t="s">
        <v>111</v>
      </c>
      <c r="O26" s="4" t="s">
        <v>32</v>
      </c>
      <c r="P26" s="4" t="s">
        <v>33</v>
      </c>
      <c r="Q26" s="4">
        <v>0</v>
      </c>
      <c r="R26" s="7">
        <v>45306.0000115741</v>
      </c>
      <c r="S26" s="6">
        <v>45344</v>
      </c>
      <c r="T26" s="4" t="s">
        <v>34</v>
      </c>
      <c r="U26" s="4">
        <v>-13716.64</v>
      </c>
      <c r="V26" s="4">
        <v>0</v>
      </c>
      <c r="W26" s="4">
        <v>0</v>
      </c>
      <c r="X26" s="4" t="s">
        <v>112</v>
      </c>
      <c r="Y26" s="4" t="s">
        <v>113</v>
      </c>
    </row>
    <row r="27" s="4" customFormat="1" spans="1:25">
      <c r="A27" s="4" t="s">
        <v>127</v>
      </c>
      <c r="B27" s="4" t="s">
        <v>26</v>
      </c>
      <c r="C27" s="4" t="s">
        <v>27</v>
      </c>
      <c r="D27" s="4" t="s">
        <v>99</v>
      </c>
      <c r="E27" s="4" t="s">
        <v>128</v>
      </c>
      <c r="F27" s="6">
        <v>45340</v>
      </c>
      <c r="G27" s="6">
        <v>45341</v>
      </c>
      <c r="H27" s="4">
        <v>1</v>
      </c>
      <c r="I27" s="4">
        <v>1</v>
      </c>
      <c r="J27" s="4">
        <v>1</v>
      </c>
      <c r="K27" s="4" t="s">
        <v>30</v>
      </c>
      <c r="L27" s="4">
        <v>1952.23</v>
      </c>
      <c r="M27" s="4">
        <v>1952.23</v>
      </c>
      <c r="N27" s="4" t="s">
        <v>129</v>
      </c>
      <c r="O27" s="4" t="s">
        <v>32</v>
      </c>
      <c r="P27" s="4" t="s">
        <v>33</v>
      </c>
      <c r="Q27" s="4">
        <v>0</v>
      </c>
      <c r="R27" s="7">
        <v>45321</v>
      </c>
      <c r="S27" s="6">
        <v>45344</v>
      </c>
      <c r="T27" s="4" t="s">
        <v>34</v>
      </c>
      <c r="U27" s="4">
        <v>1952.23</v>
      </c>
      <c r="V27" s="4">
        <v>0</v>
      </c>
      <c r="W27" s="4">
        <v>0</v>
      </c>
      <c r="X27" s="4" t="s">
        <v>130</v>
      </c>
      <c r="Y27" s="4" t="s">
        <v>131</v>
      </c>
    </row>
    <row r="28" s="4" customFormat="1" spans="1:25">
      <c r="A28" s="4" t="s">
        <v>132</v>
      </c>
      <c r="B28" s="4" t="s">
        <v>26</v>
      </c>
      <c r="C28" s="4" t="s">
        <v>27</v>
      </c>
      <c r="D28" s="4" t="s">
        <v>99</v>
      </c>
      <c r="E28" s="4" t="s">
        <v>100</v>
      </c>
      <c r="F28" s="6">
        <v>45340</v>
      </c>
      <c r="G28" s="6">
        <v>45341</v>
      </c>
      <c r="H28" s="4">
        <v>1</v>
      </c>
      <c r="I28" s="4">
        <v>1</v>
      </c>
      <c r="J28" s="4">
        <v>1</v>
      </c>
      <c r="K28" s="4" t="s">
        <v>30</v>
      </c>
      <c r="L28" s="4">
        <v>1883.82</v>
      </c>
      <c r="M28" s="4">
        <v>1883.82</v>
      </c>
      <c r="N28" s="4" t="s">
        <v>133</v>
      </c>
      <c r="O28" s="4" t="s">
        <v>32</v>
      </c>
      <c r="P28" s="4" t="s">
        <v>33</v>
      </c>
      <c r="Q28" s="4">
        <v>0</v>
      </c>
      <c r="R28" s="7">
        <v>45321.0000115741</v>
      </c>
      <c r="S28" s="6">
        <v>45344</v>
      </c>
      <c r="T28" s="4" t="s">
        <v>34</v>
      </c>
      <c r="U28" s="4">
        <v>1883.82</v>
      </c>
      <c r="V28" s="4">
        <v>0</v>
      </c>
      <c r="W28" s="4">
        <v>0</v>
      </c>
      <c r="X28" s="4" t="s">
        <v>134</v>
      </c>
      <c r="Y28" s="4" t="s">
        <v>135</v>
      </c>
    </row>
    <row r="29" s="4" customFormat="1" spans="1:25">
      <c r="A29" s="4" t="s">
        <v>122</v>
      </c>
      <c r="B29" s="4" t="s">
        <v>26</v>
      </c>
      <c r="C29" s="4" t="s">
        <v>62</v>
      </c>
      <c r="D29" s="4" t="s">
        <v>123</v>
      </c>
      <c r="E29" s="4" t="s">
        <v>124</v>
      </c>
      <c r="F29" s="6">
        <v>45340</v>
      </c>
      <c r="G29" s="6">
        <v>45341</v>
      </c>
      <c r="H29" s="4">
        <v>1</v>
      </c>
      <c r="I29" s="4">
        <v>1</v>
      </c>
      <c r="J29" s="4">
        <v>1</v>
      </c>
      <c r="K29" s="4" t="s">
        <v>30</v>
      </c>
      <c r="L29" s="4">
        <v>-1334.83</v>
      </c>
      <c r="M29" s="4">
        <v>-1334.83</v>
      </c>
      <c r="N29" s="4" t="s">
        <v>125</v>
      </c>
      <c r="O29" s="4" t="s">
        <v>32</v>
      </c>
      <c r="P29" s="4" t="s">
        <v>33</v>
      </c>
      <c r="Q29" s="4">
        <v>0</v>
      </c>
      <c r="R29" s="7">
        <v>45317</v>
      </c>
      <c r="S29" s="6">
        <v>45344</v>
      </c>
      <c r="T29" s="4" t="s">
        <v>34</v>
      </c>
      <c r="U29" s="4">
        <v>-1334.83</v>
      </c>
      <c r="V29" s="4">
        <v>0</v>
      </c>
      <c r="W29" s="4">
        <v>0</v>
      </c>
      <c r="X29" s="4" t="s">
        <v>126</v>
      </c>
      <c r="Y29" s="4" t="s">
        <v>36</v>
      </c>
    </row>
    <row r="30" s="4" customFormat="1" spans="1:25">
      <c r="A30" s="4" t="s">
        <v>136</v>
      </c>
      <c r="B30" s="4" t="s">
        <v>26</v>
      </c>
      <c r="C30" s="4" t="s">
        <v>27</v>
      </c>
      <c r="D30" s="4" t="s">
        <v>99</v>
      </c>
      <c r="E30" s="4" t="s">
        <v>128</v>
      </c>
      <c r="F30" s="6">
        <v>45340</v>
      </c>
      <c r="G30" s="6">
        <v>45341</v>
      </c>
      <c r="H30" s="4">
        <v>1</v>
      </c>
      <c r="I30" s="4">
        <v>1</v>
      </c>
      <c r="J30" s="4">
        <v>1</v>
      </c>
      <c r="K30" s="4" t="s">
        <v>30</v>
      </c>
      <c r="L30" s="4">
        <v>1819.96</v>
      </c>
      <c r="M30" s="4">
        <v>1819.96</v>
      </c>
      <c r="N30" s="4" t="s">
        <v>137</v>
      </c>
      <c r="O30" s="4" t="s">
        <v>32</v>
      </c>
      <c r="P30" s="4" t="s">
        <v>33</v>
      </c>
      <c r="Q30" s="4">
        <v>0</v>
      </c>
      <c r="R30" s="7">
        <v>45330</v>
      </c>
      <c r="S30" s="6">
        <v>45344</v>
      </c>
      <c r="T30" s="4" t="s">
        <v>34</v>
      </c>
      <c r="U30" s="4">
        <v>1819.96</v>
      </c>
      <c r="V30" s="4">
        <v>0</v>
      </c>
      <c r="W30" s="4">
        <v>0</v>
      </c>
      <c r="X30" s="4" t="s">
        <v>138</v>
      </c>
      <c r="Y30" s="4" t="s">
        <v>139</v>
      </c>
    </row>
    <row r="31" s="4" customFormat="1" spans="1:25">
      <c r="A31" s="4" t="s">
        <v>140</v>
      </c>
      <c r="B31" s="4" t="s">
        <v>26</v>
      </c>
      <c r="C31" s="4" t="s">
        <v>27</v>
      </c>
      <c r="D31" s="4" t="s">
        <v>141</v>
      </c>
      <c r="E31" s="4" t="s">
        <v>128</v>
      </c>
      <c r="F31" s="6">
        <v>45340</v>
      </c>
      <c r="G31" s="6">
        <v>45341</v>
      </c>
      <c r="H31" s="4">
        <v>1</v>
      </c>
      <c r="I31" s="4">
        <v>1</v>
      </c>
      <c r="J31" s="4">
        <v>1</v>
      </c>
      <c r="K31" s="4" t="s">
        <v>30</v>
      </c>
      <c r="L31" s="4">
        <v>368.28</v>
      </c>
      <c r="M31" s="4">
        <v>368.28</v>
      </c>
      <c r="N31" s="4" t="s">
        <v>142</v>
      </c>
      <c r="O31" s="4" t="s">
        <v>32</v>
      </c>
      <c r="P31" s="4" t="s">
        <v>33</v>
      </c>
      <c r="Q31" s="4">
        <v>0</v>
      </c>
      <c r="R31" s="7">
        <v>45339</v>
      </c>
      <c r="S31" s="6">
        <v>45344</v>
      </c>
      <c r="T31" s="4" t="s">
        <v>34</v>
      </c>
      <c r="U31" s="4">
        <v>368.28</v>
      </c>
      <c r="V31" s="4">
        <v>0</v>
      </c>
      <c r="W31" s="4">
        <v>0</v>
      </c>
      <c r="X31" s="4" t="s">
        <v>143</v>
      </c>
      <c r="Y31" s="4" t="s">
        <v>144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tabSelected="1" workbookViewId="0">
      <selection activeCell="A31" sqref="A31:C33"/>
    </sheetView>
  </sheetViews>
  <sheetFormatPr defaultColWidth="9" defaultRowHeight="13.5"/>
  <cols>
    <col min="1" max="1" width="12.625" style="4"/>
    <col min="2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145</v>
      </c>
    </row>
    <row r="2" s="4" customFormat="1" spans="1:9">
      <c r="A2" s="5">
        <v>999225892181200</v>
      </c>
      <c r="B2" s="6">
        <v>45336</v>
      </c>
      <c r="C2" s="6">
        <v>45341</v>
      </c>
      <c r="D2" s="4">
        <v>3497.15</v>
      </c>
      <c r="E2" s="4" t="str">
        <f>VLOOKUP(A2,HOP!A:L,12,0)</f>
        <v>3497.15</v>
      </c>
      <c r="F2" s="4" t="str">
        <f>VLOOKUP(A2,HOP!A:C,3,0)</f>
        <v>3748820</v>
      </c>
      <c r="G2" s="4">
        <f>D2-E2</f>
        <v>0</v>
      </c>
      <c r="H2" s="4" t="str">
        <f>$H$1&amp;F2</f>
        <v>，3748820</v>
      </c>
      <c r="I2" s="4" t="str">
        <f>VLOOKUP(A2,HOP!A:U,21,0)</f>
        <v>直连</v>
      </c>
    </row>
    <row r="3" s="4" customFormat="1" spans="1:9">
      <c r="A3" s="5">
        <v>999225936874227</v>
      </c>
      <c r="B3" s="6">
        <v>45338</v>
      </c>
      <c r="C3" s="6">
        <v>45341</v>
      </c>
      <c r="D3" s="4">
        <v>20313.93</v>
      </c>
      <c r="E3" s="4" t="str">
        <f>VLOOKUP(A3,HOP!A:L,12,0)</f>
        <v>20313.93</v>
      </c>
      <c r="F3" s="4" t="str">
        <f>VLOOKUP(A3,HOP!A:C,3,0)</f>
        <v>3757247</v>
      </c>
      <c r="G3" s="4">
        <f t="shared" ref="G3:G23" si="0">D3-E3</f>
        <v>0</v>
      </c>
      <c r="H3" s="4" t="str">
        <f t="shared" ref="H3:H23" si="1">$H$1&amp;F3</f>
        <v>，3757247</v>
      </c>
      <c r="I3" s="4" t="str">
        <f>VLOOKUP(A3,HOP!A:U,21,0)</f>
        <v>直连</v>
      </c>
    </row>
    <row r="4" s="4" customFormat="1" spans="1:9">
      <c r="A4" s="5">
        <v>999226494180442</v>
      </c>
      <c r="B4" s="6">
        <v>45338</v>
      </c>
      <c r="C4" s="6">
        <v>45341</v>
      </c>
      <c r="D4" s="4">
        <v>1665.85</v>
      </c>
      <c r="E4" s="4" t="str">
        <f>VLOOKUP(A4,HOP!A:L,12,0)</f>
        <v>1665.85</v>
      </c>
      <c r="F4" s="4" t="str">
        <f>VLOOKUP(A4,HOP!A:C,3,0)</f>
        <v>3856515</v>
      </c>
      <c r="G4" s="4">
        <f t="shared" si="0"/>
        <v>0</v>
      </c>
      <c r="H4" s="4" t="str">
        <f t="shared" si="1"/>
        <v>，3856515</v>
      </c>
      <c r="I4" s="4" t="str">
        <f>VLOOKUP(A4,HOP!A:U,21,0)</f>
        <v>直连</v>
      </c>
    </row>
    <row r="5" s="4" customFormat="1" hidden="1" spans="1:9">
      <c r="A5" s="5">
        <v>999226623561011</v>
      </c>
      <c r="B5" s="6">
        <v>45336</v>
      </c>
      <c r="C5" s="6">
        <v>45341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999226624942078</v>
      </c>
      <c r="B6" s="6">
        <v>45337</v>
      </c>
      <c r="C6" s="6">
        <v>45341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999226624985865</v>
      </c>
      <c r="B7" s="6">
        <v>45337</v>
      </c>
      <c r="C7" s="6">
        <v>45341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999226826338317</v>
      </c>
      <c r="B8" s="6">
        <v>45340</v>
      </c>
      <c r="C8" s="6">
        <v>45341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999227060655096</v>
      </c>
      <c r="B9" s="6">
        <v>45339</v>
      </c>
      <c r="C9" s="6">
        <v>45341</v>
      </c>
      <c r="D9" s="4">
        <v>1264.12</v>
      </c>
      <c r="E9" s="4" t="str">
        <f>VLOOKUP(A9,HOP!A:L,12,0)</f>
        <v>1264.12</v>
      </c>
      <c r="F9" s="4" t="str">
        <f>VLOOKUP(A9,HOP!A:C,3,0)</f>
        <v>3994191</v>
      </c>
      <c r="G9" s="4">
        <f t="shared" si="0"/>
        <v>0</v>
      </c>
      <c r="H9" s="4" t="str">
        <f t="shared" si="1"/>
        <v>，3994191</v>
      </c>
      <c r="I9" s="4" t="str">
        <f>VLOOKUP(A9,HOP!A:U,21,0)</f>
        <v>直连</v>
      </c>
    </row>
    <row r="10" s="4" customFormat="1" spans="1:9">
      <c r="A10" s="5">
        <v>999228209759167</v>
      </c>
      <c r="B10" s="6">
        <v>45339</v>
      </c>
      <c r="C10" s="6">
        <v>45341</v>
      </c>
      <c r="D10" s="4">
        <v>3998.7</v>
      </c>
      <c r="E10" s="4" t="str">
        <f>VLOOKUP(A10,HOP!A:L,12,0)</f>
        <v>3998.70</v>
      </c>
      <c r="F10" s="4" t="str">
        <f>VLOOKUP(A10,HOP!A:C,3,0)</f>
        <v>4149650</v>
      </c>
      <c r="G10" s="4">
        <f t="shared" si="0"/>
        <v>0</v>
      </c>
      <c r="H10" s="4" t="str">
        <f t="shared" si="1"/>
        <v>，4149650</v>
      </c>
      <c r="I10" s="4" t="str">
        <f>VLOOKUP(A10,HOP!A:U,21,0)</f>
        <v>直采</v>
      </c>
    </row>
    <row r="11" s="4" customFormat="1" hidden="1" spans="1:9">
      <c r="A11" s="5">
        <v>999228394614208</v>
      </c>
      <c r="B11" s="6">
        <v>45340</v>
      </c>
      <c r="C11" s="6">
        <v>45341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999228540417470</v>
      </c>
      <c r="B12" s="6">
        <v>45340</v>
      </c>
      <c r="C12" s="6">
        <v>45341</v>
      </c>
      <c r="D12" s="4">
        <v>421.22</v>
      </c>
      <c r="E12" s="4" t="str">
        <f>VLOOKUP(A12,HOP!A:L,12,0)</f>
        <v>421.22</v>
      </c>
      <c r="F12" s="4" t="str">
        <f>VLOOKUP(A12,HOP!A:C,3,0)</f>
        <v>4275466</v>
      </c>
      <c r="G12" s="4">
        <f t="shared" si="0"/>
        <v>0</v>
      </c>
      <c r="H12" s="4" t="str">
        <f t="shared" si="1"/>
        <v>，4275466</v>
      </c>
      <c r="I12" s="4" t="str">
        <f>VLOOKUP(A12,HOP!A:U,21,0)</f>
        <v>直连</v>
      </c>
    </row>
    <row r="13" s="4" customFormat="1" hidden="1" spans="1:9">
      <c r="A13" s="5">
        <v>999228588842889</v>
      </c>
      <c r="B13" s="6">
        <v>45337</v>
      </c>
      <c r="C13" s="6">
        <v>45341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999229395908548</v>
      </c>
      <c r="B14" s="6">
        <v>45340</v>
      </c>
      <c r="C14" s="6">
        <v>45341</v>
      </c>
      <c r="D14" s="4">
        <v>2078.09</v>
      </c>
      <c r="E14" s="4" t="str">
        <f>VLOOKUP(A14,HOP!A:L,12,0)</f>
        <v>2078.09</v>
      </c>
      <c r="F14" s="4" t="str">
        <f>VLOOKUP(A14,HOP!A:C,3,0)</f>
        <v>4447569</v>
      </c>
      <c r="G14" s="4">
        <f t="shared" si="0"/>
        <v>0</v>
      </c>
      <c r="H14" s="4" t="str">
        <f t="shared" si="1"/>
        <v>，4447569</v>
      </c>
      <c r="I14" s="4" t="str">
        <f>VLOOKUP(A14,HOP!A:U,21,0)</f>
        <v>直采</v>
      </c>
    </row>
    <row r="15" s="4" customFormat="1" spans="1:9">
      <c r="A15" s="5">
        <v>999229462314158</v>
      </c>
      <c r="B15" s="6">
        <v>45340</v>
      </c>
      <c r="C15" s="6">
        <v>45341</v>
      </c>
      <c r="D15" s="4">
        <v>1974.23</v>
      </c>
      <c r="E15" s="4" t="str">
        <f>VLOOKUP(A15,HOP!A:L,12,0)</f>
        <v>1974.23</v>
      </c>
      <c r="F15" s="4" t="str">
        <f>VLOOKUP(A15,HOP!A:C,3,0)</f>
        <v>4538015</v>
      </c>
      <c r="G15" s="4">
        <f t="shared" si="0"/>
        <v>0</v>
      </c>
      <c r="H15" s="4" t="str">
        <f t="shared" si="1"/>
        <v>，4538015</v>
      </c>
      <c r="I15" s="4" t="str">
        <f>VLOOKUP(A15,HOP!A:U,21,0)</f>
        <v>直采</v>
      </c>
    </row>
    <row r="16" s="4" customFormat="1" hidden="1" spans="1:9">
      <c r="A16" s="5">
        <v>999229734126108</v>
      </c>
      <c r="B16" s="6">
        <v>45333</v>
      </c>
      <c r="C16" s="6">
        <v>45341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999229930717977</v>
      </c>
      <c r="B17" s="6">
        <v>45340</v>
      </c>
      <c r="C17" s="6">
        <v>45341</v>
      </c>
      <c r="D17" s="4">
        <v>1874.46</v>
      </c>
      <c r="E17" s="4" t="str">
        <f>VLOOKUP(A17,HOP!A:L,12,0)</f>
        <v>1874.46</v>
      </c>
      <c r="F17" s="4" t="str">
        <f>VLOOKUP(A17,HOP!A:C,3,0)</f>
        <v>4646120</v>
      </c>
      <c r="G17" s="4">
        <f t="shared" si="0"/>
        <v>0</v>
      </c>
      <c r="H17" s="4" t="str">
        <f t="shared" si="1"/>
        <v>，4646120</v>
      </c>
      <c r="I17" s="4" t="str">
        <f>VLOOKUP(A17,HOP!A:U,21,0)</f>
        <v>直采</v>
      </c>
    </row>
    <row r="18" s="4" customFormat="1" spans="1:9">
      <c r="A18" s="5">
        <v>999229932745759</v>
      </c>
      <c r="B18" s="6">
        <v>45340</v>
      </c>
      <c r="C18" s="6">
        <v>45341</v>
      </c>
      <c r="D18" s="4">
        <v>1869.77</v>
      </c>
      <c r="E18" s="4" t="str">
        <f>VLOOKUP(A18,HOP!A:L,12,0)</f>
        <v>1869.77</v>
      </c>
      <c r="F18" s="4" t="str">
        <f>VLOOKUP(A18,HOP!A:C,3,0)</f>
        <v>4646906</v>
      </c>
      <c r="G18" s="4">
        <f t="shared" si="0"/>
        <v>0</v>
      </c>
      <c r="H18" s="4" t="str">
        <f t="shared" si="1"/>
        <v>，4646906</v>
      </c>
      <c r="I18" s="4" t="str">
        <f>VLOOKUP(A18,HOP!A:U,21,0)</f>
        <v>直采</v>
      </c>
    </row>
    <row r="19" s="4" customFormat="1" hidden="1" spans="1:9">
      <c r="A19" s="5">
        <v>999229942895870</v>
      </c>
      <c r="B19" s="6">
        <v>45340</v>
      </c>
      <c r="C19" s="6">
        <v>45341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999230030269847</v>
      </c>
      <c r="B20" s="6">
        <v>45340</v>
      </c>
      <c r="C20" s="6">
        <v>45341</v>
      </c>
      <c r="D20" s="4">
        <v>1952.23</v>
      </c>
      <c r="E20" s="4" t="str">
        <f>VLOOKUP(A20,HOP!A:L,12,0)</f>
        <v>1952.23</v>
      </c>
      <c r="F20" s="4" t="str">
        <f>VLOOKUP(A20,HOP!A:C,3,0)</f>
        <v>4664595</v>
      </c>
      <c r="G20" s="4">
        <f t="shared" si="0"/>
        <v>0</v>
      </c>
      <c r="H20" s="4" t="str">
        <f t="shared" si="1"/>
        <v>，4664595</v>
      </c>
      <c r="I20" s="4" t="str">
        <f>VLOOKUP(A20,HOP!A:U,21,0)</f>
        <v>直采</v>
      </c>
    </row>
    <row r="21" s="4" customFormat="1" spans="1:9">
      <c r="A21" s="5">
        <v>999230030613376</v>
      </c>
      <c r="B21" s="6">
        <v>45340</v>
      </c>
      <c r="C21" s="6">
        <v>45341</v>
      </c>
      <c r="D21" s="4">
        <v>1883.82</v>
      </c>
      <c r="E21" s="4" t="str">
        <f>VLOOKUP(A21,HOP!A:L,12,0)</f>
        <v>1883.82</v>
      </c>
      <c r="F21" s="4" t="str">
        <f>VLOOKUP(A21,HOP!A:C,3,0)</f>
        <v>4664638</v>
      </c>
      <c r="G21" s="4">
        <f t="shared" si="0"/>
        <v>0</v>
      </c>
      <c r="H21" s="4" t="str">
        <f t="shared" si="1"/>
        <v>，4664638</v>
      </c>
      <c r="I21" s="4" t="str">
        <f>VLOOKUP(A21,HOP!A:U,21,0)</f>
        <v>直采</v>
      </c>
    </row>
    <row r="22" s="4" customFormat="1" spans="1:9">
      <c r="A22" s="5">
        <v>999230187671273</v>
      </c>
      <c r="B22" s="6">
        <v>45340</v>
      </c>
      <c r="C22" s="6">
        <v>45341</v>
      </c>
      <c r="D22" s="4">
        <v>1819.96</v>
      </c>
      <c r="E22" s="4" t="str">
        <f>VLOOKUP(A22,HOP!A:L,12,0)</f>
        <v>1819.96</v>
      </c>
      <c r="F22" s="4" t="str">
        <f>VLOOKUP(A22,HOP!A:C,3,0)</f>
        <v>4704596</v>
      </c>
      <c r="G22" s="4">
        <f t="shared" si="0"/>
        <v>0</v>
      </c>
      <c r="H22" s="4" t="str">
        <f t="shared" si="1"/>
        <v>，4704596</v>
      </c>
      <c r="I22" s="4" t="str">
        <f>VLOOKUP(A22,HOP!A:U,21,0)</f>
        <v>直采</v>
      </c>
    </row>
    <row r="23" s="4" customFormat="1" spans="1:9">
      <c r="A23" s="5">
        <v>999230426923054</v>
      </c>
      <c r="B23" s="6">
        <v>45340</v>
      </c>
      <c r="C23" s="6">
        <v>45341</v>
      </c>
      <c r="D23" s="4">
        <v>368.28</v>
      </c>
      <c r="E23" s="4" t="str">
        <f>VLOOKUP(A23,HOP!A:L,12,0)</f>
        <v>368.28</v>
      </c>
      <c r="F23" s="4" t="str">
        <f>VLOOKUP(A23,HOP!A:C,3,0)</f>
        <v>4732313</v>
      </c>
      <c r="G23" s="4">
        <f t="shared" si="0"/>
        <v>0</v>
      </c>
      <c r="H23" s="4" t="str">
        <f t="shared" si="1"/>
        <v>，4732313</v>
      </c>
      <c r="I23" s="4" t="str">
        <f>VLOOKUP(A23,HOP!A:U,21,0)</f>
        <v>直采</v>
      </c>
    </row>
    <row r="25" spans="4:4">
      <c r="D25" s="4">
        <f>SUM(D2:D24)</f>
        <v>44981.81</v>
      </c>
    </row>
    <row r="27" spans="4:4">
      <c r="D27" s="4" t="s">
        <v>146</v>
      </c>
    </row>
    <row r="31" spans="1:3">
      <c r="A31" s="4" t="s">
        <v>147</v>
      </c>
      <c r="C31" s="4">
        <v>17819.54</v>
      </c>
    </row>
    <row r="32" spans="1:3">
      <c r="A32" s="4" t="s">
        <v>148</v>
      </c>
      <c r="C32" s="4">
        <v>27162.27</v>
      </c>
    </row>
    <row r="33" spans="1:3">
      <c r="A33" s="4" t="s">
        <v>149</v>
      </c>
      <c r="C33" s="4">
        <f>SUBTOTAL(9,C31:C32)</f>
        <v>44981.81</v>
      </c>
    </row>
  </sheetData>
  <autoFilter ref="A1:XFD25">
    <filterColumn colId="3">
      <filters blank="1">
        <filter val="44981.81"/>
        <filter val="421.22"/>
        <filter val="1264.12"/>
        <filter val="1883.82"/>
        <filter val="20313.93"/>
        <filter val="1952.23"/>
        <filter val="1974.23"/>
        <filter val="1665.85"/>
        <filter val="3497.15"/>
        <filter val="1819.96"/>
        <filter val="1874.46"/>
        <filter val="3998.7"/>
        <filter val="1869.77"/>
        <filter val="368.28"/>
        <filter val="2078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V30" sqref="V3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150</v>
      </c>
      <c r="B1" s="2" t="s">
        <v>151</v>
      </c>
      <c r="C1" s="2" t="s">
        <v>152</v>
      </c>
      <c r="D1" s="2" t="s">
        <v>153</v>
      </c>
      <c r="E1" s="2" t="s">
        <v>13</v>
      </c>
      <c r="F1" s="2" t="s">
        <v>5</v>
      </c>
      <c r="G1" s="2" t="s">
        <v>6</v>
      </c>
      <c r="H1" s="2" t="s">
        <v>154</v>
      </c>
      <c r="I1" s="2" t="s">
        <v>155</v>
      </c>
      <c r="J1" s="2" t="s">
        <v>156</v>
      </c>
      <c r="K1" s="2" t="s">
        <v>157</v>
      </c>
      <c r="L1" s="2" t="s">
        <v>158</v>
      </c>
      <c r="M1" s="2" t="s">
        <v>159</v>
      </c>
      <c r="N1" s="2" t="s">
        <v>160</v>
      </c>
      <c r="O1" s="2" t="s">
        <v>161</v>
      </c>
      <c r="P1" s="2" t="s">
        <v>162</v>
      </c>
      <c r="Q1" s="2" t="s">
        <v>163</v>
      </c>
      <c r="R1" s="2" t="s">
        <v>164</v>
      </c>
      <c r="S1" s="2" t="s">
        <v>165</v>
      </c>
      <c r="T1" s="2" t="s">
        <v>166</v>
      </c>
      <c r="U1" s="2" t="s">
        <v>167</v>
      </c>
      <c r="V1" s="2" t="s">
        <v>168</v>
      </c>
    </row>
    <row r="2" s="1" customFormat="1" spans="1:22">
      <c r="A2" s="3">
        <v>999230426923054</v>
      </c>
      <c r="B2" s="1" t="s">
        <v>169</v>
      </c>
      <c r="C2" s="1" t="s">
        <v>170</v>
      </c>
      <c r="D2" s="1" t="s">
        <v>171</v>
      </c>
      <c r="E2" s="1" t="s">
        <v>172</v>
      </c>
      <c r="F2" s="1" t="s">
        <v>173</v>
      </c>
      <c r="G2" s="1" t="s">
        <v>174</v>
      </c>
      <c r="H2" s="1" t="s">
        <v>175</v>
      </c>
      <c r="I2" s="1" t="s">
        <v>176</v>
      </c>
      <c r="J2" s="1" t="s">
        <v>30</v>
      </c>
      <c r="K2" s="1" t="s">
        <v>177</v>
      </c>
      <c r="L2" s="1" t="s">
        <v>177</v>
      </c>
      <c r="M2" s="1" t="s">
        <v>178</v>
      </c>
      <c r="N2" s="1" t="s">
        <v>178</v>
      </c>
      <c r="O2" s="1" t="s">
        <v>179</v>
      </c>
      <c r="P2" s="1" t="s">
        <v>180</v>
      </c>
      <c r="Q2" s="1" t="s">
        <v>181</v>
      </c>
      <c r="R2" s="1" t="s">
        <v>182</v>
      </c>
      <c r="S2" s="1" t="s">
        <v>183</v>
      </c>
      <c r="T2" s="1" t="s">
        <v>184</v>
      </c>
      <c r="U2" s="1" t="s">
        <v>185</v>
      </c>
      <c r="V2" s="1" t="s">
        <v>186</v>
      </c>
    </row>
    <row r="3" s="1" customFormat="1" spans="1:22">
      <c r="A3" s="3">
        <v>999230187671273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173</v>
      </c>
      <c r="G3" s="1" t="s">
        <v>174</v>
      </c>
      <c r="H3" s="1" t="s">
        <v>175</v>
      </c>
      <c r="I3" s="1" t="s">
        <v>191</v>
      </c>
      <c r="J3" s="1" t="s">
        <v>30</v>
      </c>
      <c r="K3" s="1" t="s">
        <v>192</v>
      </c>
      <c r="L3" s="1" t="s">
        <v>192</v>
      </c>
      <c r="M3" s="1" t="s">
        <v>178</v>
      </c>
      <c r="N3" s="1" t="s">
        <v>178</v>
      </c>
      <c r="O3" s="1" t="s">
        <v>179</v>
      </c>
      <c r="P3" s="1" t="s">
        <v>180</v>
      </c>
      <c r="Q3" s="1" t="s">
        <v>181</v>
      </c>
      <c r="R3" s="1" t="s">
        <v>193</v>
      </c>
      <c r="S3" s="1" t="s">
        <v>183</v>
      </c>
      <c r="T3" s="1" t="s">
        <v>184</v>
      </c>
      <c r="U3" s="1" t="s">
        <v>185</v>
      </c>
      <c r="V3" s="1" t="s">
        <v>194</v>
      </c>
    </row>
    <row r="4" s="1" customFormat="1" spans="1:22">
      <c r="A4" s="3">
        <v>999230030613376</v>
      </c>
      <c r="B4" s="1" t="s">
        <v>195</v>
      </c>
      <c r="C4" s="1" t="s">
        <v>196</v>
      </c>
      <c r="D4" s="1" t="s">
        <v>189</v>
      </c>
      <c r="E4" s="1" t="s">
        <v>197</v>
      </c>
      <c r="F4" s="1" t="s">
        <v>173</v>
      </c>
      <c r="G4" s="1" t="s">
        <v>174</v>
      </c>
      <c r="H4" s="1" t="s">
        <v>175</v>
      </c>
      <c r="I4" s="1" t="s">
        <v>198</v>
      </c>
      <c r="J4" s="1" t="s">
        <v>30</v>
      </c>
      <c r="K4" s="1" t="s">
        <v>199</v>
      </c>
      <c r="L4" s="1" t="s">
        <v>199</v>
      </c>
      <c r="M4" s="1" t="s">
        <v>178</v>
      </c>
      <c r="N4" s="1" t="s">
        <v>178</v>
      </c>
      <c r="O4" s="1" t="s">
        <v>179</v>
      </c>
      <c r="P4" s="1" t="s">
        <v>180</v>
      </c>
      <c r="Q4" s="1" t="s">
        <v>181</v>
      </c>
      <c r="R4" s="1" t="s">
        <v>200</v>
      </c>
      <c r="S4" s="1" t="s">
        <v>183</v>
      </c>
      <c r="T4" s="1" t="s">
        <v>184</v>
      </c>
      <c r="U4" s="1" t="s">
        <v>185</v>
      </c>
      <c r="V4" s="1" t="s">
        <v>194</v>
      </c>
    </row>
    <row r="5" s="1" customFormat="1" spans="1:22">
      <c r="A5" s="3">
        <v>999230030269847</v>
      </c>
      <c r="B5" s="1" t="s">
        <v>195</v>
      </c>
      <c r="C5" s="1" t="s">
        <v>201</v>
      </c>
      <c r="D5" s="1" t="s">
        <v>189</v>
      </c>
      <c r="E5" s="1" t="s">
        <v>202</v>
      </c>
      <c r="F5" s="1" t="s">
        <v>173</v>
      </c>
      <c r="G5" s="1" t="s">
        <v>174</v>
      </c>
      <c r="H5" s="1" t="s">
        <v>175</v>
      </c>
      <c r="I5" s="1" t="s">
        <v>203</v>
      </c>
      <c r="J5" s="1" t="s">
        <v>30</v>
      </c>
      <c r="K5" s="1" t="s">
        <v>204</v>
      </c>
      <c r="L5" s="1" t="s">
        <v>204</v>
      </c>
      <c r="M5" s="1" t="s">
        <v>178</v>
      </c>
      <c r="N5" s="1" t="s">
        <v>178</v>
      </c>
      <c r="O5" s="1" t="s">
        <v>179</v>
      </c>
      <c r="P5" s="1" t="s">
        <v>180</v>
      </c>
      <c r="Q5" s="1" t="s">
        <v>181</v>
      </c>
      <c r="R5" s="1" t="s">
        <v>205</v>
      </c>
      <c r="S5" s="1" t="s">
        <v>183</v>
      </c>
      <c r="T5" s="1" t="s">
        <v>184</v>
      </c>
      <c r="U5" s="1" t="s">
        <v>185</v>
      </c>
      <c r="V5" s="1" t="s">
        <v>194</v>
      </c>
    </row>
    <row r="6" s="1" customFormat="1" spans="1:22">
      <c r="A6" s="3">
        <v>999229932745759</v>
      </c>
      <c r="B6" s="1" t="s">
        <v>206</v>
      </c>
      <c r="C6" s="1" t="s">
        <v>207</v>
      </c>
      <c r="D6" s="1" t="s">
        <v>189</v>
      </c>
      <c r="E6" s="1" t="s">
        <v>208</v>
      </c>
      <c r="F6" s="1" t="s">
        <v>173</v>
      </c>
      <c r="G6" s="1" t="s">
        <v>174</v>
      </c>
      <c r="H6" s="1" t="s">
        <v>175</v>
      </c>
      <c r="I6" s="1" t="s">
        <v>209</v>
      </c>
      <c r="J6" s="1" t="s">
        <v>30</v>
      </c>
      <c r="K6" s="1" t="s">
        <v>210</v>
      </c>
      <c r="L6" s="1" t="s">
        <v>210</v>
      </c>
      <c r="M6" s="1" t="s">
        <v>178</v>
      </c>
      <c r="N6" s="1" t="s">
        <v>178</v>
      </c>
      <c r="O6" s="1" t="s">
        <v>179</v>
      </c>
      <c r="P6" s="1" t="s">
        <v>180</v>
      </c>
      <c r="Q6" s="1" t="s">
        <v>181</v>
      </c>
      <c r="R6" s="1" t="s">
        <v>211</v>
      </c>
      <c r="S6" s="1" t="s">
        <v>183</v>
      </c>
      <c r="T6" s="1" t="s">
        <v>184</v>
      </c>
      <c r="U6" s="1" t="s">
        <v>185</v>
      </c>
      <c r="V6" s="1" t="s">
        <v>194</v>
      </c>
    </row>
    <row r="7" s="1" customFormat="1" spans="1:22">
      <c r="A7" s="3">
        <v>999229930717977</v>
      </c>
      <c r="B7" s="1" t="s">
        <v>212</v>
      </c>
      <c r="C7" s="1" t="s">
        <v>213</v>
      </c>
      <c r="D7" s="1" t="s">
        <v>189</v>
      </c>
      <c r="E7" s="1" t="s">
        <v>214</v>
      </c>
      <c r="F7" s="1" t="s">
        <v>173</v>
      </c>
      <c r="G7" s="1" t="s">
        <v>174</v>
      </c>
      <c r="H7" s="1" t="s">
        <v>175</v>
      </c>
      <c r="I7" s="1" t="s">
        <v>209</v>
      </c>
      <c r="J7" s="1" t="s">
        <v>30</v>
      </c>
      <c r="K7" s="1" t="s">
        <v>215</v>
      </c>
      <c r="L7" s="1" t="s">
        <v>215</v>
      </c>
      <c r="M7" s="1" t="s">
        <v>178</v>
      </c>
      <c r="N7" s="1" t="s">
        <v>178</v>
      </c>
      <c r="O7" s="1" t="s">
        <v>179</v>
      </c>
      <c r="P7" s="1" t="s">
        <v>180</v>
      </c>
      <c r="Q7" s="1" t="s">
        <v>181</v>
      </c>
      <c r="R7" s="1" t="s">
        <v>216</v>
      </c>
      <c r="S7" s="1" t="s">
        <v>183</v>
      </c>
      <c r="T7" s="1" t="s">
        <v>184</v>
      </c>
      <c r="U7" s="1" t="s">
        <v>185</v>
      </c>
      <c r="V7" s="1" t="s">
        <v>194</v>
      </c>
    </row>
    <row r="8" s="1" customFormat="1" spans="1:22">
      <c r="A8" s="3">
        <v>999229462314158</v>
      </c>
      <c r="B8" s="1" t="s">
        <v>217</v>
      </c>
      <c r="C8" s="1" t="s">
        <v>218</v>
      </c>
      <c r="D8" s="1" t="s">
        <v>189</v>
      </c>
      <c r="E8" s="1" t="s">
        <v>219</v>
      </c>
      <c r="F8" s="1" t="s">
        <v>173</v>
      </c>
      <c r="G8" s="1" t="s">
        <v>174</v>
      </c>
      <c r="H8" s="1" t="s">
        <v>175</v>
      </c>
      <c r="I8" s="1" t="s">
        <v>220</v>
      </c>
      <c r="J8" s="1" t="s">
        <v>30</v>
      </c>
      <c r="K8" s="1" t="s">
        <v>221</v>
      </c>
      <c r="L8" s="1" t="s">
        <v>221</v>
      </c>
      <c r="M8" s="1" t="s">
        <v>178</v>
      </c>
      <c r="N8" s="1" t="s">
        <v>178</v>
      </c>
      <c r="O8" s="1" t="s">
        <v>179</v>
      </c>
      <c r="P8" s="1" t="s">
        <v>180</v>
      </c>
      <c r="Q8" s="1" t="s">
        <v>181</v>
      </c>
      <c r="R8" s="1" t="s">
        <v>222</v>
      </c>
      <c r="S8" s="1" t="s">
        <v>183</v>
      </c>
      <c r="T8" s="1" t="s">
        <v>184</v>
      </c>
      <c r="U8" s="1" t="s">
        <v>185</v>
      </c>
      <c r="V8" s="1" t="s">
        <v>194</v>
      </c>
    </row>
    <row r="9" s="1" customFormat="1" spans="1:22">
      <c r="A9" s="3">
        <v>999229395908548</v>
      </c>
      <c r="B9" s="1" t="s">
        <v>223</v>
      </c>
      <c r="C9" s="1" t="s">
        <v>224</v>
      </c>
      <c r="D9" s="1" t="s">
        <v>189</v>
      </c>
      <c r="E9" s="1" t="s">
        <v>225</v>
      </c>
      <c r="F9" s="1" t="s">
        <v>173</v>
      </c>
      <c r="G9" s="1" t="s">
        <v>174</v>
      </c>
      <c r="H9" s="1" t="s">
        <v>175</v>
      </c>
      <c r="I9" s="1" t="s">
        <v>226</v>
      </c>
      <c r="J9" s="1" t="s">
        <v>30</v>
      </c>
      <c r="K9" s="1" t="s">
        <v>227</v>
      </c>
      <c r="L9" s="1" t="s">
        <v>227</v>
      </c>
      <c r="M9" s="1" t="s">
        <v>178</v>
      </c>
      <c r="N9" s="1" t="s">
        <v>178</v>
      </c>
      <c r="O9" s="1" t="s">
        <v>179</v>
      </c>
      <c r="P9" s="1" t="s">
        <v>180</v>
      </c>
      <c r="Q9" s="1" t="s">
        <v>181</v>
      </c>
      <c r="R9" s="1" t="s">
        <v>228</v>
      </c>
      <c r="S9" s="1" t="s">
        <v>183</v>
      </c>
      <c r="T9" s="1" t="s">
        <v>184</v>
      </c>
      <c r="U9" s="1" t="s">
        <v>185</v>
      </c>
      <c r="V9" s="1" t="s">
        <v>194</v>
      </c>
    </row>
    <row r="10" s="1" customFormat="1" spans="1:22">
      <c r="A10" s="3">
        <v>999228540417470</v>
      </c>
      <c r="B10" s="1" t="s">
        <v>229</v>
      </c>
      <c r="C10" s="1" t="s">
        <v>230</v>
      </c>
      <c r="D10" s="1" t="s">
        <v>231</v>
      </c>
      <c r="E10" s="1" t="s">
        <v>232</v>
      </c>
      <c r="F10" s="1" t="s">
        <v>173</v>
      </c>
      <c r="G10" s="1" t="s">
        <v>174</v>
      </c>
      <c r="H10" s="1" t="s">
        <v>175</v>
      </c>
      <c r="I10" s="1" t="s">
        <v>233</v>
      </c>
      <c r="J10" s="1" t="s">
        <v>30</v>
      </c>
      <c r="K10" s="1" t="s">
        <v>234</v>
      </c>
      <c r="L10" s="1" t="s">
        <v>234</v>
      </c>
      <c r="M10" s="1" t="s">
        <v>178</v>
      </c>
      <c r="N10" s="1" t="s">
        <v>178</v>
      </c>
      <c r="O10" s="1" t="s">
        <v>179</v>
      </c>
      <c r="P10" s="1" t="s">
        <v>180</v>
      </c>
      <c r="Q10" s="1" t="s">
        <v>181</v>
      </c>
      <c r="R10" s="1" t="s">
        <v>235</v>
      </c>
      <c r="S10" s="1" t="s">
        <v>183</v>
      </c>
      <c r="T10" s="1" t="s">
        <v>184</v>
      </c>
      <c r="U10" s="1" t="s">
        <v>236</v>
      </c>
      <c r="V10" s="1" t="s">
        <v>237</v>
      </c>
    </row>
    <row r="11" s="1" customFormat="1" spans="1:22">
      <c r="A11" s="3">
        <v>999228209759167</v>
      </c>
      <c r="B11" s="1" t="s">
        <v>238</v>
      </c>
      <c r="C11" s="1" t="s">
        <v>239</v>
      </c>
      <c r="D11" s="1" t="s">
        <v>240</v>
      </c>
      <c r="E11" s="1" t="s">
        <v>241</v>
      </c>
      <c r="F11" s="1" t="s">
        <v>169</v>
      </c>
      <c r="G11" s="1" t="s">
        <v>174</v>
      </c>
      <c r="H11" s="1" t="s">
        <v>175</v>
      </c>
      <c r="I11" s="1" t="s">
        <v>242</v>
      </c>
      <c r="J11" s="1" t="s">
        <v>30</v>
      </c>
      <c r="K11" s="1" t="s">
        <v>243</v>
      </c>
      <c r="L11" s="1" t="s">
        <v>243</v>
      </c>
      <c r="M11" s="1" t="s">
        <v>178</v>
      </c>
      <c r="N11" s="1" t="s">
        <v>178</v>
      </c>
      <c r="O11" s="1" t="s">
        <v>179</v>
      </c>
      <c r="P11" s="1" t="s">
        <v>180</v>
      </c>
      <c r="Q11" s="1" t="s">
        <v>181</v>
      </c>
      <c r="R11" s="1" t="s">
        <v>244</v>
      </c>
      <c r="S11" s="1" t="s">
        <v>183</v>
      </c>
      <c r="T11" s="1" t="s">
        <v>184</v>
      </c>
      <c r="U11" s="1" t="s">
        <v>185</v>
      </c>
      <c r="V11" s="1" t="s">
        <v>245</v>
      </c>
    </row>
    <row r="12" s="1" customFormat="1" spans="1:22">
      <c r="A12" s="3">
        <v>999227060655096</v>
      </c>
      <c r="B12" s="1" t="s">
        <v>246</v>
      </c>
      <c r="C12" s="1" t="s">
        <v>247</v>
      </c>
      <c r="D12" s="1" t="s">
        <v>248</v>
      </c>
      <c r="E12" s="1" t="s">
        <v>249</v>
      </c>
      <c r="F12" s="1" t="s">
        <v>169</v>
      </c>
      <c r="G12" s="1" t="s">
        <v>174</v>
      </c>
      <c r="H12" s="1" t="s">
        <v>175</v>
      </c>
      <c r="I12" s="1" t="s">
        <v>250</v>
      </c>
      <c r="J12" s="1" t="s">
        <v>30</v>
      </c>
      <c r="K12" s="1" t="s">
        <v>251</v>
      </c>
      <c r="L12" s="1" t="s">
        <v>251</v>
      </c>
      <c r="M12" s="1" t="s">
        <v>178</v>
      </c>
      <c r="N12" s="1" t="s">
        <v>178</v>
      </c>
      <c r="O12" s="1" t="s">
        <v>179</v>
      </c>
      <c r="P12" s="1" t="s">
        <v>180</v>
      </c>
      <c r="Q12" s="1" t="s">
        <v>181</v>
      </c>
      <c r="R12" s="1" t="s">
        <v>252</v>
      </c>
      <c r="S12" s="1" t="s">
        <v>183</v>
      </c>
      <c r="T12" s="1" t="s">
        <v>184</v>
      </c>
      <c r="U12" s="1" t="s">
        <v>236</v>
      </c>
      <c r="V12" s="1" t="s">
        <v>245</v>
      </c>
    </row>
    <row r="13" s="1" customFormat="1" spans="1:22">
      <c r="A13" s="3">
        <v>999226494180442</v>
      </c>
      <c r="B13" s="1" t="s">
        <v>253</v>
      </c>
      <c r="C13" s="1" t="s">
        <v>254</v>
      </c>
      <c r="D13" s="1" t="s">
        <v>255</v>
      </c>
      <c r="E13" s="1" t="s">
        <v>256</v>
      </c>
      <c r="F13" s="1" t="s">
        <v>257</v>
      </c>
      <c r="G13" s="1" t="s">
        <v>174</v>
      </c>
      <c r="H13" s="1" t="s">
        <v>175</v>
      </c>
      <c r="I13" s="1" t="s">
        <v>258</v>
      </c>
      <c r="J13" s="1" t="s">
        <v>30</v>
      </c>
      <c r="K13" s="1" t="s">
        <v>259</v>
      </c>
      <c r="L13" s="1" t="s">
        <v>259</v>
      </c>
      <c r="M13" s="1" t="s">
        <v>178</v>
      </c>
      <c r="N13" s="1" t="s">
        <v>178</v>
      </c>
      <c r="O13" s="1" t="s">
        <v>179</v>
      </c>
      <c r="P13" s="1" t="s">
        <v>180</v>
      </c>
      <c r="Q13" s="1" t="s">
        <v>181</v>
      </c>
      <c r="R13" s="1" t="s">
        <v>260</v>
      </c>
      <c r="S13" s="1" t="s">
        <v>183</v>
      </c>
      <c r="T13" s="1" t="s">
        <v>184</v>
      </c>
      <c r="U13" s="1" t="s">
        <v>236</v>
      </c>
      <c r="V13" s="1" t="s">
        <v>261</v>
      </c>
    </row>
    <row r="14" s="1" customFormat="1" spans="1:22">
      <c r="A14" s="3">
        <v>999225936874227</v>
      </c>
      <c r="B14" s="1" t="s">
        <v>262</v>
      </c>
      <c r="C14" s="1" t="s">
        <v>263</v>
      </c>
      <c r="D14" s="1" t="s">
        <v>264</v>
      </c>
      <c r="E14" s="1" t="s">
        <v>265</v>
      </c>
      <c r="F14" s="1" t="s">
        <v>257</v>
      </c>
      <c r="G14" s="1" t="s">
        <v>174</v>
      </c>
      <c r="H14" s="1" t="s">
        <v>175</v>
      </c>
      <c r="I14" s="1" t="s">
        <v>266</v>
      </c>
      <c r="J14" s="1" t="s">
        <v>30</v>
      </c>
      <c r="K14" s="1" t="s">
        <v>267</v>
      </c>
      <c r="L14" s="1" t="s">
        <v>267</v>
      </c>
      <c r="M14" s="1" t="s">
        <v>178</v>
      </c>
      <c r="N14" s="1" t="s">
        <v>178</v>
      </c>
      <c r="O14" s="1" t="s">
        <v>179</v>
      </c>
      <c r="P14" s="1" t="s">
        <v>180</v>
      </c>
      <c r="Q14" s="1" t="s">
        <v>181</v>
      </c>
      <c r="R14" s="1" t="s">
        <v>268</v>
      </c>
      <c r="S14" s="1" t="s">
        <v>183</v>
      </c>
      <c r="T14" s="1" t="s">
        <v>184</v>
      </c>
      <c r="U14" s="1" t="s">
        <v>236</v>
      </c>
      <c r="V14" s="1" t="s">
        <v>245</v>
      </c>
    </row>
    <row r="15" s="1" customFormat="1" spans="1:22">
      <c r="A15" s="3">
        <v>999225892181200</v>
      </c>
      <c r="B15" s="1" t="s">
        <v>269</v>
      </c>
      <c r="C15" s="1" t="s">
        <v>270</v>
      </c>
      <c r="D15" s="1" t="s">
        <v>271</v>
      </c>
      <c r="E15" s="1" t="s">
        <v>272</v>
      </c>
      <c r="F15" s="1" t="s">
        <v>273</v>
      </c>
      <c r="G15" s="1" t="s">
        <v>174</v>
      </c>
      <c r="H15" s="1" t="s">
        <v>175</v>
      </c>
      <c r="I15" s="1" t="s">
        <v>274</v>
      </c>
      <c r="J15" s="1" t="s">
        <v>30</v>
      </c>
      <c r="K15" s="1" t="s">
        <v>275</v>
      </c>
      <c r="L15" s="1" t="s">
        <v>275</v>
      </c>
      <c r="M15" s="1" t="s">
        <v>178</v>
      </c>
      <c r="N15" s="1" t="s">
        <v>178</v>
      </c>
      <c r="O15" s="1" t="s">
        <v>179</v>
      </c>
      <c r="P15" s="1" t="s">
        <v>180</v>
      </c>
      <c r="Q15" s="1" t="s">
        <v>181</v>
      </c>
      <c r="R15" s="1" t="s">
        <v>276</v>
      </c>
      <c r="S15" s="1" t="s">
        <v>183</v>
      </c>
      <c r="T15" s="1" t="s">
        <v>184</v>
      </c>
      <c r="U15" s="1" t="s">
        <v>236</v>
      </c>
      <c r="V15" s="1" t="s">
        <v>277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2024-02-22T01:47:10Z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53BA4A42CFCA4F4BAE624B6E1E421941_12</vt:lpwstr>
  </property>
</Properties>
</file>