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<sst xmlns="http://schemas.openxmlformats.org/spreadsheetml/2006/main" count="599" uniqueCount="256">
  <si>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</si>
  <si>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</si>
  <si>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</si>
  <si>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</si>
  <si>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</si>
  <si>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</si>
  <si>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</si>
  <si>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</si>
  <si>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</si>
  <si>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</si>
  <si>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</si>
  <si>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</si>
  <si>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</si>
  <si>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</si>
  <si>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</si>
  <si>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</si>
  <si>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</si>
  <si>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</si>
  <si>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</si>
  <si>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</si>
  <si>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</si>
  <si>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</si>
  <si>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</si>
  <si>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</si>
  <si>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</si>
  <si>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999225675757105	</t>
  </si>
  <si>
    <t>Ctrip</t>
  </si>
  <si>
    <t>正常</t>
  </si>
  <si>
    <t>[梳邦再也]双威金字塔酒店(Sunway Pyramid Hotel)(69451915)</t>
  </si>
  <si>
    <t>豪华房&lt;2人入住&gt;&lt;早餐&gt;</t>
  </si>
  <si>
    <t>HKD</t>
  </si>
  <si>
    <t>CHONG/CHIN FOH</t>
  </si>
  <si>
    <t>CA13030240223HKD</t>
  </si>
  <si>
    <t>未提现</t>
  </si>
  <si>
    <t>携程开票</t>
  </si>
  <si>
    <t xml:space="preserve">3704167	</t>
  </si>
  <si>
    <t xml:space="preserve">	</t>
  </si>
  <si>
    <t xml:space="preserve">999226041507065	</t>
  </si>
  <si>
    <t>[布拉格]布拉格都市酒店(Cosmopolitan Hotel Prague)(55367671)</t>
  </si>
  <si>
    <t>豪华房&lt;2人入住&gt;&lt;不退款&gt;&lt;早餐&gt;</t>
  </si>
  <si>
    <t>PINANGO PILLA/WENDY YADIRA,LAPUENTE PINTRE/RAMON</t>
  </si>
  <si>
    <t xml:space="preserve">3781378	</t>
  </si>
  <si>
    <t xml:space="preserve">67747792|67747792	</t>
  </si>
  <si>
    <t xml:space="preserve">999226850277067	</t>
  </si>
  <si>
    <t>[米里]梅加酒店(Mega Hotel)(90400102)</t>
  </si>
  <si>
    <t>高级双床房&lt;2人入住&gt;</t>
  </si>
  <si>
    <t>YEO/JANINE,WONG/LING MEE</t>
  </si>
  <si>
    <t xml:space="preserve">3957922	</t>
  </si>
  <si>
    <t xml:space="preserve">187433	</t>
  </si>
  <si>
    <t xml:space="preserve">999226922559189	</t>
  </si>
  <si>
    <t>[普吉岛]攀瓦布里海滨度假村(Panwaburi Beachfront Resort)(110133597)</t>
  </si>
  <si>
    <t>泳池景豪华双人床房&lt;2人入住&gt;&lt;不退款&gt;</t>
  </si>
  <si>
    <t>Keramida/Maria</t>
  </si>
  <si>
    <t xml:space="preserve">3973221	</t>
  </si>
  <si>
    <t xml:space="preserve">25583	</t>
  </si>
  <si>
    <t xml:space="preserve">999228228601212	</t>
  </si>
  <si>
    <t>[拉普拉普]皇宫水上乐园度假村(Jpark Island Resort &amp; Waterpark Cebu)(109329158)</t>
  </si>
  <si>
    <t>Deluxe Ocean&lt;1人入住&gt;&lt;不退款&gt;&lt;早餐&gt;</t>
  </si>
  <si>
    <t>CHO/NANYONG</t>
  </si>
  <si>
    <t xml:space="preserve">4155862	</t>
  </si>
  <si>
    <t xml:space="preserve">6946202	</t>
  </si>
  <si>
    <t xml:space="preserve">999228309075924	</t>
  </si>
  <si>
    <t>[巴黎]维多利亚酒店(Hotel Victoria)(55653029)</t>
  </si>
  <si>
    <t>双人房&lt;2人入住&gt;&lt;不退款&gt;&lt;早餐&gt;</t>
  </si>
  <si>
    <t>HAYASHI/TOMOKA</t>
  </si>
  <si>
    <t xml:space="preserve">4185892	</t>
  </si>
  <si>
    <t xml:space="preserve">999228506880726	</t>
  </si>
  <si>
    <t>[仁川]仁川君悦大酒店(Grand Hyatt Incheon)(89918362)</t>
  </si>
  <si>
    <t>豪华特大床房&lt;2人入住&gt;&lt;早餐&gt;</t>
  </si>
  <si>
    <t>DASHNYAM/OYUNBILEG</t>
  </si>
  <si>
    <t xml:space="preserve">4267995	</t>
  </si>
  <si>
    <t>取消</t>
  </si>
  <si>
    <t xml:space="preserve">999228542774877	</t>
  </si>
  <si>
    <t>[卡尔达诺阿尔坎波]马尔彭萨卡尔达诺酒店(Cardano Hotel Malpensa)(55290566)</t>
  </si>
  <si>
    <t>双床房&lt;2人入住&gt;&lt;早餐&gt;</t>
  </si>
  <si>
    <t>WANG/ZHIPENG,ZENG/LIZHENG</t>
  </si>
  <si>
    <t xml:space="preserve">4276113	</t>
  </si>
  <si>
    <t xml:space="preserve">999230129017379	</t>
  </si>
  <si>
    <t>[兰卡威]兰卡威彩虹度假酒店(Pelangi Beach Resort &amp; Spa, Langkawi)(55851755)</t>
  </si>
  <si>
    <t>泳池露台房&lt;2人入住&gt;&lt;不退款&gt;</t>
  </si>
  <si>
    <t>BAO/YANJUN,DU/GUANGHONG,BAO/ZHENDE</t>
  </si>
  <si>
    <t xml:space="preserve">4681876	</t>
  </si>
  <si>
    <t xml:space="preserve">24090631	</t>
  </si>
  <si>
    <t xml:space="preserve">999228337497300	</t>
  </si>
  <si>
    <t>[普吉岛]海顿里拉瓦迪酒店(Leelavadee HuaTing Holiday Inn)(55831883)</t>
  </si>
  <si>
    <t>园景高级房&lt;2人入住&gt;</t>
  </si>
  <si>
    <t>ZHANG/SHUO,SUN/YANAN</t>
  </si>
  <si>
    <t xml:space="preserve">4201194	</t>
  </si>
  <si>
    <t xml:space="preserve">1505	</t>
  </si>
  <si>
    <t xml:space="preserve">999230250557729	</t>
  </si>
  <si>
    <t>[新加坡]樟宜机场皇冠假日酒店  - IHG 旗下酒店(Crowne Plaza Changi Airport, an IHG Hotel)(55280749)</t>
  </si>
  <si>
    <t>标准房&lt;2人入住&gt;&lt;不退款&gt;&lt;早餐&gt;</t>
  </si>
  <si>
    <t>ZHANG/ANQI,WANG/JINYE,SHUAI/XINJIE,ZHANG/FENGCHUN</t>
  </si>
  <si>
    <t xml:space="preserve">4710473	</t>
  </si>
  <si>
    <t xml:space="preserve">89519423.65529820	</t>
  </si>
  <si>
    <t xml:space="preserve">999230264759015	</t>
  </si>
  <si>
    <t>宝石翼楼标准特大床房&lt;2人入住&gt;&lt;不退款&gt;</t>
  </si>
  <si>
    <t>Chen/Mosi</t>
  </si>
  <si>
    <t xml:space="preserve">4712025	</t>
  </si>
  <si>
    <t xml:space="preserve">23774728	</t>
  </si>
  <si>
    <t xml:space="preserve">999230265171202	</t>
  </si>
  <si>
    <t>TANG/YAJIANG</t>
  </si>
  <si>
    <t xml:space="preserve">4712143	</t>
  </si>
  <si>
    <t xml:space="preserve">83333213	</t>
  </si>
  <si>
    <t xml:space="preserve">999230281156198	</t>
  </si>
  <si>
    <t>JIN/YI,XUE/LIANG</t>
  </si>
  <si>
    <t xml:space="preserve">4715695	</t>
  </si>
  <si>
    <t xml:space="preserve">88569518	</t>
  </si>
  <si>
    <t xml:space="preserve">999230303976780	</t>
  </si>
  <si>
    <t>CHEN/FEIYU,ZHANG/MANQIAN</t>
  </si>
  <si>
    <t xml:space="preserve">4718824	</t>
  </si>
  <si>
    <t xml:space="preserve">65410463	</t>
  </si>
  <si>
    <t xml:space="preserve">999230311581518	</t>
  </si>
  <si>
    <t>LEI/HONGFEI</t>
  </si>
  <si>
    <t xml:space="preserve">4719878	</t>
  </si>
  <si>
    <t xml:space="preserve">28051728	</t>
  </si>
  <si>
    <t xml:space="preserve">999230412970395	</t>
  </si>
  <si>
    <t>POEI/CHIN WEE</t>
  </si>
  <si>
    <t xml:space="preserve">4729370	</t>
  </si>
  <si>
    <t xml:space="preserve">26734187	</t>
  </si>
  <si>
    <t>，</t>
  </si>
  <si>
    <t>42595.13 HKD</t>
  </si>
  <si>
    <t>A240223093651481</t>
  </si>
  <si>
    <t>A240223093725481</t>
  </si>
  <si>
    <t>总计：42595.13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</si>
  <si>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</si>
  <si>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</si>
  <si>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</si>
  <si>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</si>
  <si>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</si>
  <si>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</si>
  <si>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</si>
  <si>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</si>
  <si>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</si>
  <si>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</si>
  <si>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</si>
  <si>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</si>
  <si>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</si>
  <si>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</si>
  <si>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</si>
  <si>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</si>
  <si>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</si>
  <si>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</si>
  <si>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</si>
  <si>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2024-02-16</t>
  </si>
  <si>
    <t>4729370</t>
  </si>
  <si>
    <t>新加坡樟宜机场皇冠假日酒店</t>
  </si>
  <si>
    <t>POEI CHIN WEE</t>
  </si>
  <si>
    <t>2024-02-19</t>
  </si>
  <si>
    <t>2024-02-20</t>
  </si>
  <si>
    <t>退房日周结</t>
  </si>
  <si>
    <t>1998.00</t>
  </si>
  <si>
    <t>2163.04</t>
  </si>
  <si>
    <t>0</t>
  </si>
  <si>
    <t>0.00</t>
  </si>
  <si>
    <t>携程汇智国际直连</t>
  </si>
  <si>
    <t>925</t>
  </si>
  <si>
    <t>2024-02-19 09:53:59</t>
  </si>
  <si>
    <t>否</t>
  </si>
  <si>
    <t>汇智国际旅游发展有限公司</t>
  </si>
  <si>
    <t>直采</t>
  </si>
  <si>
    <t>新加坡</t>
  </si>
  <si>
    <t>2024-02-13</t>
  </si>
  <si>
    <t>4719878</t>
  </si>
  <si>
    <t>LEI HONGFEI</t>
  </si>
  <si>
    <t>1768.00</t>
  </si>
  <si>
    <t>1915.70</t>
  </si>
  <si>
    <t>2024-02-14 11:32:14</t>
  </si>
  <si>
    <t>4718824</t>
  </si>
  <si>
    <t>CHEN FEIYU,ZHANG MANQIAN</t>
  </si>
  <si>
    <t>1718.00</t>
  </si>
  <si>
    <t>1861.52</t>
  </si>
  <si>
    <t>2024-02-14 11:29:18</t>
  </si>
  <si>
    <t>2024-02-12</t>
  </si>
  <si>
    <t>4715695</t>
  </si>
  <si>
    <t>JIN YI,XUE LIANG</t>
  </si>
  <si>
    <t>2024-02-14 11:07:18</t>
  </si>
  <si>
    <t>2024-02-11</t>
  </si>
  <si>
    <t>4712143</t>
  </si>
  <si>
    <t>TANG YAJIANG</t>
  </si>
  <si>
    <t>1668.00</t>
  </si>
  <si>
    <t>1807.35</t>
  </si>
  <si>
    <t>2024-02-19 09:51:10</t>
  </si>
  <si>
    <t>4712025</t>
  </si>
  <si>
    <t>Chen Mosi</t>
  </si>
  <si>
    <t>2024-02-13 13:37:49</t>
  </si>
  <si>
    <t>2024-02-10</t>
  </si>
  <si>
    <t>4710473</t>
  </si>
  <si>
    <t>ZHANG ANQI,WANG JINYE,SHUAI XINJIE,ZHANG FENGCHUN</t>
  </si>
  <si>
    <t>3856.00</t>
  </si>
  <si>
    <t>4179.04</t>
  </si>
  <si>
    <t>2024-02-14 10:19:51</t>
  </si>
  <si>
    <t>2024-02-03</t>
  </si>
  <si>
    <t>4681876</t>
  </si>
  <si>
    <t>兰卡威彩虹度假酒店</t>
  </si>
  <si>
    <t>BAO YANJUN,DU GUANGHONG,BAO ZHENDE</t>
  </si>
  <si>
    <t>4479.01</t>
  </si>
  <si>
    <t>4857.93</t>
  </si>
  <si>
    <t>2024-02-03 11:12:19</t>
  </si>
  <si>
    <t>马来西亚</t>
  </si>
  <si>
    <t>2023-11-06</t>
  </si>
  <si>
    <t>4201194</t>
  </si>
  <si>
    <t>海顿里拉瓦迪酒店</t>
  </si>
  <si>
    <t>ZHANG SHUO,SUN YANAN</t>
  </si>
  <si>
    <t>1217.84</t>
  </si>
  <si>
    <t>1303.62</t>
  </si>
  <si>
    <t>2023-11-06 10:48:58</t>
  </si>
  <si>
    <t>直连</t>
  </si>
  <si>
    <t>泰国</t>
  </si>
  <si>
    <t>2023-11-03</t>
  </si>
  <si>
    <t>4185892</t>
  </si>
  <si>
    <t>维多利亚酒店</t>
  </si>
  <si>
    <t>HAYASHI TOMOKA</t>
  </si>
  <si>
    <t>4852.77</t>
  </si>
  <si>
    <t>5179.60</t>
  </si>
  <si>
    <t>2023-11-03 19:08:15</t>
  </si>
  <si>
    <t>法国</t>
  </si>
  <si>
    <t>2023-10-30</t>
  </si>
  <si>
    <t>4155862</t>
  </si>
  <si>
    <t>皇宫水上乐园度假村</t>
  </si>
  <si>
    <t>CHO NANYONG</t>
  </si>
  <si>
    <t>5805.83</t>
  </si>
  <si>
    <t>6190.24</t>
  </si>
  <si>
    <t>2023-10-30 09:53:26</t>
  </si>
  <si>
    <t>菲律宾</t>
  </si>
  <si>
    <t>2023-09-23</t>
  </si>
  <si>
    <t>3973221</t>
  </si>
  <si>
    <t>攀瓦布里海滨度假村(SHA Extra Plus)</t>
  </si>
  <si>
    <t>Keramida Maria</t>
  </si>
  <si>
    <t>2024-02-18</t>
  </si>
  <si>
    <t>2240.01</t>
  </si>
  <si>
    <t>2394.20</t>
  </si>
  <si>
    <t>2023-09-23 12:02:29</t>
  </si>
  <si>
    <t>2023-09-19</t>
  </si>
  <si>
    <t>3957922</t>
  </si>
  <si>
    <t>美高酒店</t>
  </si>
  <si>
    <t>YEO JANINE,WONG LING MEE</t>
  </si>
  <si>
    <t>1083.21</t>
  </si>
  <si>
    <t>1158.88</t>
  </si>
  <si>
    <t>2023-09-19 23:30:21</t>
  </si>
  <si>
    <t>2023-08-14</t>
  </si>
  <si>
    <t>3781378</t>
  </si>
  <si>
    <t>布拉格都市酒店</t>
  </si>
  <si>
    <t>PINANGO PILLA WENDY YADIRA,LAPUENTE PINTRE RAMON</t>
  </si>
  <si>
    <t>2024-02-17</t>
  </si>
  <si>
    <t>2898.48</t>
  </si>
  <si>
    <t>3122.02</t>
  </si>
  <si>
    <t>2023-08-14 18:37:16</t>
  </si>
  <si>
    <t>捷克</t>
  </si>
  <si>
    <t>2023-07-29</t>
  </si>
  <si>
    <t>3704167</t>
  </si>
  <si>
    <t>双威金字塔酒店</t>
  </si>
  <si>
    <t>CHONG CHIN FOH</t>
  </si>
  <si>
    <t>2565.80</t>
  </si>
  <si>
    <t>2793.16</t>
  </si>
  <si>
    <t>2023-07-29 20:01:07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</si>
</sst>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14</xdr:col>
      <xdr:colOff>542925</xdr:colOff>
      <xdr:row>59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658475" cy="4752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45338</v>
      </c>
      <c r="G2" s="6">
        <v>45342</v>
      </c>
      <c r="H2" s="4">
        <v>1</v>
      </c>
      <c r="I2" s="4">
        <v>4</v>
      </c>
      <c r="J2" s="4">
        <v>4</v>
      </c>
      <c r="K2" s="4" t="s">
        <v>30</v>
      </c>
      <c r="L2" s="4">
        <v>2793.12</v>
      </c>
      <c r="M2" s="4">
        <v>2793.12</v>
      </c>
      <c r="N2" s="4" t="s">
        <v>31</v>
      </c>
      <c r="O2" s="4" t="s">
        <v>32</v>
      </c>
      <c r="P2" s="4" t="s">
        <v>33</v>
      </c>
      <c r="Q2" s="4">
        <v>0</v>
      </c>
      <c r="R2" s="7">
        <v>45136.0000115741</v>
      </c>
      <c r="S2" s="6">
        <v>45345</v>
      </c>
      <c r="T2" s="4" t="s">
        <v>34</v>
      </c>
      <c r="U2" s="4">
        <v>2793.12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45339</v>
      </c>
      <c r="G3" s="6">
        <v>45342</v>
      </c>
      <c r="H3" s="4">
        <v>1</v>
      </c>
      <c r="I3" s="4">
        <v>3</v>
      </c>
      <c r="J3" s="4">
        <v>3</v>
      </c>
      <c r="K3" s="4" t="s">
        <v>30</v>
      </c>
      <c r="L3" s="4">
        <v>3122.02</v>
      </c>
      <c r="M3" s="4">
        <v>3122.02</v>
      </c>
      <c r="N3" s="4" t="s">
        <v>40</v>
      </c>
      <c r="O3" s="4" t="s">
        <v>32</v>
      </c>
      <c r="P3" s="4" t="s">
        <v>33</v>
      </c>
      <c r="Q3" s="4">
        <v>0</v>
      </c>
      <c r="R3" s="7">
        <v>45152.0000115741</v>
      </c>
      <c r="S3" s="6">
        <v>45345</v>
      </c>
      <c r="T3" s="4" t="s">
        <v>34</v>
      </c>
      <c r="U3" s="4">
        <v>3122.02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45338</v>
      </c>
      <c r="G4" s="6">
        <v>45342</v>
      </c>
      <c r="H4" s="4">
        <v>1</v>
      </c>
      <c r="I4" s="4">
        <v>4</v>
      </c>
      <c r="J4" s="4">
        <v>4</v>
      </c>
      <c r="K4" s="4" t="s">
        <v>30</v>
      </c>
      <c r="L4" s="4">
        <v>1158.88</v>
      </c>
      <c r="M4" s="4">
        <v>1158.88</v>
      </c>
      <c r="N4" s="4" t="s">
        <v>46</v>
      </c>
      <c r="O4" s="4" t="s">
        <v>32</v>
      </c>
      <c r="P4" s="4" t="s">
        <v>33</v>
      </c>
      <c r="Q4" s="4">
        <v>0</v>
      </c>
      <c r="R4" s="7">
        <v>45188</v>
      </c>
      <c r="S4" s="6">
        <v>45345</v>
      </c>
      <c r="T4" s="4" t="s">
        <v>34</v>
      </c>
      <c r="U4" s="4">
        <v>1158.88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45340</v>
      </c>
      <c r="G5" s="6">
        <v>45342</v>
      </c>
      <c r="H5" s="4">
        <v>2</v>
      </c>
      <c r="I5" s="4">
        <v>2</v>
      </c>
      <c r="J5" s="4">
        <v>4</v>
      </c>
      <c r="K5" s="4" t="s">
        <v>30</v>
      </c>
      <c r="L5" s="4">
        <v>2394.2</v>
      </c>
      <c r="M5" s="4">
        <v>2394.2</v>
      </c>
      <c r="N5" s="4" t="s">
        <v>52</v>
      </c>
      <c r="O5" s="4" t="s">
        <v>32</v>
      </c>
      <c r="P5" s="4" t="s">
        <v>33</v>
      </c>
      <c r="Q5" s="4">
        <v>0</v>
      </c>
      <c r="R5" s="7">
        <v>45192.0000115741</v>
      </c>
      <c r="S5" s="6">
        <v>45345</v>
      </c>
      <c r="T5" s="4" t="s">
        <v>34</v>
      </c>
      <c r="U5" s="4">
        <v>2394.2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45338</v>
      </c>
      <c r="G6" s="6">
        <v>45342</v>
      </c>
      <c r="H6" s="4">
        <v>1</v>
      </c>
      <c r="I6" s="4">
        <v>4</v>
      </c>
      <c r="J6" s="4">
        <v>4</v>
      </c>
      <c r="K6" s="4" t="s">
        <v>30</v>
      </c>
      <c r="L6" s="4">
        <v>6190.24</v>
      </c>
      <c r="M6" s="4">
        <v>6190.24</v>
      </c>
      <c r="N6" s="4" t="s">
        <v>58</v>
      </c>
      <c r="O6" s="4" t="s">
        <v>32</v>
      </c>
      <c r="P6" s="4" t="s">
        <v>33</v>
      </c>
      <c r="Q6" s="4">
        <v>0</v>
      </c>
      <c r="R6" s="7">
        <v>45229</v>
      </c>
      <c r="S6" s="6">
        <v>45345</v>
      </c>
      <c r="T6" s="4" t="s">
        <v>34</v>
      </c>
      <c r="U6" s="4">
        <v>6190.24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45334</v>
      </c>
      <c r="G7" s="6">
        <v>45342</v>
      </c>
      <c r="H7" s="4">
        <v>1</v>
      </c>
      <c r="I7" s="4">
        <v>8</v>
      </c>
      <c r="J7" s="4">
        <v>8</v>
      </c>
      <c r="K7" s="4" t="s">
        <v>30</v>
      </c>
      <c r="L7" s="4">
        <v>5179.6</v>
      </c>
      <c r="M7" s="4">
        <v>5179.6</v>
      </c>
      <c r="N7" s="4" t="s">
        <v>64</v>
      </c>
      <c r="O7" s="4" t="s">
        <v>32</v>
      </c>
      <c r="P7" s="4" t="s">
        <v>33</v>
      </c>
      <c r="Q7" s="4">
        <v>0</v>
      </c>
      <c r="R7" s="7">
        <v>45233.0000115741</v>
      </c>
      <c r="S7" s="6">
        <v>45345</v>
      </c>
      <c r="T7" s="4" t="s">
        <v>34</v>
      </c>
      <c r="U7" s="4">
        <v>5179.6</v>
      </c>
      <c r="V7" s="4">
        <v>0</v>
      </c>
      <c r="W7" s="4">
        <v>0</v>
      </c>
      <c r="X7" s="4" t="s">
        <v>65</v>
      </c>
      <c r="Y7" s="4" t="s">
        <v>36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45340</v>
      </c>
      <c r="G8" s="6">
        <v>45342</v>
      </c>
      <c r="H8" s="4">
        <v>1</v>
      </c>
      <c r="I8" s="4">
        <v>2</v>
      </c>
      <c r="J8" s="4">
        <v>2</v>
      </c>
      <c r="K8" s="4" t="s">
        <v>30</v>
      </c>
      <c r="L8" s="4">
        <v>3241.4</v>
      </c>
      <c r="M8" s="4">
        <v>3241.4</v>
      </c>
      <c r="N8" s="4" t="s">
        <v>69</v>
      </c>
      <c r="O8" s="4" t="s">
        <v>32</v>
      </c>
      <c r="P8" s="4" t="s">
        <v>33</v>
      </c>
      <c r="Q8" s="4">
        <v>0</v>
      </c>
      <c r="R8" s="7">
        <v>45247.0000115741</v>
      </c>
      <c r="S8" s="6">
        <v>45345</v>
      </c>
      <c r="T8" s="4" t="s">
        <v>34</v>
      </c>
      <c r="U8" s="4">
        <v>3241.4</v>
      </c>
      <c r="V8" s="4">
        <v>0</v>
      </c>
      <c r="W8" s="4">
        <v>0</v>
      </c>
      <c r="X8" s="4" t="s">
        <v>70</v>
      </c>
      <c r="Y8" s="4" t="s">
        <v>36</v>
      </c>
    </row>
    <row r="9" s="4" customFormat="1" spans="1:25">
      <c r="A9" s="4" t="s">
        <v>66</v>
      </c>
      <c r="B9" s="4" t="s">
        <v>26</v>
      </c>
      <c r="C9" s="4" t="s">
        <v>71</v>
      </c>
      <c r="D9" s="4" t="s">
        <v>67</v>
      </c>
      <c r="E9" s="4" t="s">
        <v>68</v>
      </c>
      <c r="F9" s="6">
        <v>45340</v>
      </c>
      <c r="G9" s="6">
        <v>45342</v>
      </c>
      <c r="H9" s="4">
        <v>1</v>
      </c>
      <c r="I9" s="4">
        <v>2</v>
      </c>
      <c r="J9" s="4">
        <v>2</v>
      </c>
      <c r="K9" s="4" t="s">
        <v>30</v>
      </c>
      <c r="L9" s="4">
        <v>-3241.4</v>
      </c>
      <c r="M9" s="4">
        <v>-3241.4</v>
      </c>
      <c r="N9" s="4" t="s">
        <v>69</v>
      </c>
      <c r="O9" s="4" t="s">
        <v>32</v>
      </c>
      <c r="P9" s="4" t="s">
        <v>33</v>
      </c>
      <c r="Q9" s="4">
        <v>0</v>
      </c>
      <c r="R9" s="7">
        <v>45247.0000115741</v>
      </c>
      <c r="S9" s="6">
        <v>45345</v>
      </c>
      <c r="T9" s="4" t="s">
        <v>34</v>
      </c>
      <c r="U9" s="4">
        <v>-3241.4</v>
      </c>
      <c r="V9" s="4">
        <v>0</v>
      </c>
      <c r="W9" s="4">
        <v>0</v>
      </c>
      <c r="X9" s="4" t="s">
        <v>70</v>
      </c>
      <c r="Y9" s="4" t="s">
        <v>36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45341</v>
      </c>
      <c r="G10" s="6">
        <v>45342</v>
      </c>
      <c r="H10" s="4">
        <v>1</v>
      </c>
      <c r="I10" s="4">
        <v>1</v>
      </c>
      <c r="J10" s="4">
        <v>1</v>
      </c>
      <c r="K10" s="4" t="s">
        <v>30</v>
      </c>
      <c r="L10" s="4">
        <v>656.72</v>
      </c>
      <c r="M10" s="4">
        <v>656.72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45249.0000115741</v>
      </c>
      <c r="S10" s="6">
        <v>45345</v>
      </c>
      <c r="T10" s="4" t="s">
        <v>34</v>
      </c>
      <c r="U10" s="4">
        <v>656.72</v>
      </c>
      <c r="V10" s="4">
        <v>0</v>
      </c>
      <c r="W10" s="4">
        <v>0</v>
      </c>
      <c r="X10" s="4" t="s">
        <v>76</v>
      </c>
      <c r="Y10" s="4" t="s">
        <v>36</v>
      </c>
    </row>
    <row r="11" s="4" customFormat="1" spans="1:25">
      <c r="A11" s="4" t="s">
        <v>72</v>
      </c>
      <c r="B11" s="4" t="s">
        <v>26</v>
      </c>
      <c r="C11" s="4" t="s">
        <v>71</v>
      </c>
      <c r="D11" s="4" t="s">
        <v>73</v>
      </c>
      <c r="E11" s="4" t="s">
        <v>74</v>
      </c>
      <c r="F11" s="6">
        <v>45341</v>
      </c>
      <c r="G11" s="6">
        <v>45342</v>
      </c>
      <c r="H11" s="4">
        <v>1</v>
      </c>
      <c r="I11" s="4">
        <v>1</v>
      </c>
      <c r="J11" s="4">
        <v>1</v>
      </c>
      <c r="K11" s="4" t="s">
        <v>30</v>
      </c>
      <c r="L11" s="4">
        <v>-656.72</v>
      </c>
      <c r="M11" s="4">
        <v>-656.72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45249.0000115741</v>
      </c>
      <c r="S11" s="6">
        <v>45345</v>
      </c>
      <c r="T11" s="4" t="s">
        <v>34</v>
      </c>
      <c r="U11" s="4">
        <v>-656.72</v>
      </c>
      <c r="V11" s="4">
        <v>0</v>
      </c>
      <c r="W11" s="4">
        <v>0</v>
      </c>
      <c r="X11" s="4" t="s">
        <v>76</v>
      </c>
      <c r="Y11" s="4" t="s">
        <v>36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45341</v>
      </c>
      <c r="G12" s="6">
        <v>45342</v>
      </c>
      <c r="H12" s="4">
        <v>3</v>
      </c>
      <c r="I12" s="4">
        <v>1</v>
      </c>
      <c r="J12" s="4">
        <v>3</v>
      </c>
      <c r="K12" s="4" t="s">
        <v>30</v>
      </c>
      <c r="L12" s="4">
        <v>4857.93</v>
      </c>
      <c r="M12" s="4">
        <v>4857.93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45325</v>
      </c>
      <c r="S12" s="6">
        <v>45345</v>
      </c>
      <c r="T12" s="4" t="s">
        <v>34</v>
      </c>
      <c r="U12" s="4">
        <v>4857.93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45341</v>
      </c>
      <c r="G13" s="6">
        <v>45342</v>
      </c>
      <c r="H13" s="4">
        <v>2</v>
      </c>
      <c r="I13" s="4">
        <v>1</v>
      </c>
      <c r="J13" s="4">
        <v>2</v>
      </c>
      <c r="K13" s="4" t="s">
        <v>30</v>
      </c>
      <c r="L13" s="4">
        <v>1303.62</v>
      </c>
      <c r="M13" s="4">
        <v>1303.62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45236</v>
      </c>
      <c r="S13" s="6">
        <v>45345</v>
      </c>
      <c r="T13" s="4" t="s">
        <v>34</v>
      </c>
      <c r="U13" s="4">
        <v>1303.62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45341</v>
      </c>
      <c r="G14" s="6">
        <v>45342</v>
      </c>
      <c r="H14" s="4">
        <v>2</v>
      </c>
      <c r="I14" s="4">
        <v>1</v>
      </c>
      <c r="J14" s="4">
        <v>2</v>
      </c>
      <c r="K14" s="4" t="s">
        <v>30</v>
      </c>
      <c r="L14" s="4">
        <v>4179.04</v>
      </c>
      <c r="M14" s="4">
        <v>4179.04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45332.0000115741</v>
      </c>
      <c r="S14" s="6">
        <v>45345</v>
      </c>
      <c r="T14" s="4" t="s">
        <v>34</v>
      </c>
      <c r="U14" s="4">
        <v>4179.04</v>
      </c>
      <c r="V14" s="4">
        <v>0</v>
      </c>
      <c r="W14" s="4">
        <v>0</v>
      </c>
      <c r="X14" s="4" t="s">
        <v>93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90</v>
      </c>
      <c r="E15" s="4" t="s">
        <v>96</v>
      </c>
      <c r="F15" s="6">
        <v>45341</v>
      </c>
      <c r="G15" s="6">
        <v>45342</v>
      </c>
      <c r="H15" s="4">
        <v>1</v>
      </c>
      <c r="I15" s="4">
        <v>1</v>
      </c>
      <c r="J15" s="4">
        <v>1</v>
      </c>
      <c r="K15" s="4" t="s">
        <v>30</v>
      </c>
      <c r="L15" s="4">
        <v>1807.35</v>
      </c>
      <c r="M15" s="4">
        <v>1807.35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45333.0000115741</v>
      </c>
      <c r="S15" s="6">
        <v>45345</v>
      </c>
      <c r="T15" s="4" t="s">
        <v>34</v>
      </c>
      <c r="U15" s="4">
        <v>1807.35</v>
      </c>
      <c r="V15" s="4">
        <v>0</v>
      </c>
      <c r="W15" s="4">
        <v>0</v>
      </c>
      <c r="X15" s="4" t="s">
        <v>98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90</v>
      </c>
      <c r="E16" s="4" t="s">
        <v>96</v>
      </c>
      <c r="F16" s="6">
        <v>45341</v>
      </c>
      <c r="G16" s="6">
        <v>45342</v>
      </c>
      <c r="H16" s="4">
        <v>1</v>
      </c>
      <c r="I16" s="4">
        <v>1</v>
      </c>
      <c r="J16" s="4">
        <v>1</v>
      </c>
      <c r="K16" s="4" t="s">
        <v>30</v>
      </c>
      <c r="L16" s="4">
        <v>1807.35</v>
      </c>
      <c r="M16" s="4">
        <v>1807.35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45333.0000115741</v>
      </c>
      <c r="S16" s="6">
        <v>45345</v>
      </c>
      <c r="T16" s="4" t="s">
        <v>34</v>
      </c>
      <c r="U16" s="4">
        <v>1807.35</v>
      </c>
      <c r="V16" s="4">
        <v>0</v>
      </c>
      <c r="W16" s="4">
        <v>0</v>
      </c>
      <c r="X16" s="4" t="s">
        <v>102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90</v>
      </c>
      <c r="E17" s="4" t="s">
        <v>96</v>
      </c>
      <c r="F17" s="6">
        <v>45341</v>
      </c>
      <c r="G17" s="6">
        <v>45342</v>
      </c>
      <c r="H17" s="4">
        <v>1</v>
      </c>
      <c r="I17" s="4">
        <v>1</v>
      </c>
      <c r="J17" s="4">
        <v>1</v>
      </c>
      <c r="K17" s="4" t="s">
        <v>30</v>
      </c>
      <c r="L17" s="4">
        <v>1861.52</v>
      </c>
      <c r="M17" s="4">
        <v>1861.52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45334.0000115741</v>
      </c>
      <c r="S17" s="6">
        <v>45345</v>
      </c>
      <c r="T17" s="4" t="s">
        <v>34</v>
      </c>
      <c r="U17" s="4">
        <v>1861.52</v>
      </c>
      <c r="V17" s="4">
        <v>0</v>
      </c>
      <c r="W17" s="4">
        <v>0</v>
      </c>
      <c r="X17" s="4" t="s">
        <v>106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90</v>
      </c>
      <c r="E18" s="4" t="s">
        <v>96</v>
      </c>
      <c r="F18" s="6">
        <v>45341</v>
      </c>
      <c r="G18" s="6">
        <v>45342</v>
      </c>
      <c r="H18" s="4">
        <v>1</v>
      </c>
      <c r="I18" s="4">
        <v>1</v>
      </c>
      <c r="J18" s="4">
        <v>1</v>
      </c>
      <c r="K18" s="4" t="s">
        <v>30</v>
      </c>
      <c r="L18" s="4">
        <v>1861.52</v>
      </c>
      <c r="M18" s="4">
        <v>1861.52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45335.0000115741</v>
      </c>
      <c r="S18" s="6">
        <v>45345</v>
      </c>
      <c r="T18" s="4" t="s">
        <v>34</v>
      </c>
      <c r="U18" s="4">
        <v>1861.52</v>
      </c>
      <c r="V18" s="4">
        <v>0</v>
      </c>
      <c r="W18" s="4">
        <v>0</v>
      </c>
      <c r="X18" s="4" t="s">
        <v>110</v>
      </c>
      <c r="Y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90</v>
      </c>
      <c r="E19" s="4" t="s">
        <v>96</v>
      </c>
      <c r="F19" s="6">
        <v>45341</v>
      </c>
      <c r="G19" s="6">
        <v>45342</v>
      </c>
      <c r="H19" s="4">
        <v>1</v>
      </c>
      <c r="I19" s="4">
        <v>1</v>
      </c>
      <c r="J19" s="4">
        <v>1</v>
      </c>
      <c r="K19" s="4" t="s">
        <v>30</v>
      </c>
      <c r="L19" s="4">
        <v>1915.7</v>
      </c>
      <c r="M19" s="4">
        <v>1915.7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45335.0000115741</v>
      </c>
      <c r="S19" s="6">
        <v>45345</v>
      </c>
      <c r="T19" s="4" t="s">
        <v>34</v>
      </c>
      <c r="U19" s="4">
        <v>1915.7</v>
      </c>
      <c r="V19" s="4">
        <v>0</v>
      </c>
      <c r="W19" s="4">
        <v>0</v>
      </c>
      <c r="X19" s="4" t="s">
        <v>114</v>
      </c>
      <c r="Y19" s="4" t="s">
        <v>115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90</v>
      </c>
      <c r="E20" s="4" t="s">
        <v>96</v>
      </c>
      <c r="F20" s="6">
        <v>45341</v>
      </c>
      <c r="G20" s="6">
        <v>45342</v>
      </c>
      <c r="H20" s="4">
        <v>1</v>
      </c>
      <c r="I20" s="4">
        <v>1</v>
      </c>
      <c r="J20" s="4">
        <v>1</v>
      </c>
      <c r="K20" s="4" t="s">
        <v>30</v>
      </c>
      <c r="L20" s="4">
        <v>2163.04</v>
      </c>
      <c r="M20" s="4">
        <v>2163.04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45338.0000115741</v>
      </c>
      <c r="S20" s="6">
        <v>45345</v>
      </c>
      <c r="T20" s="4" t="s">
        <v>34</v>
      </c>
      <c r="U20" s="4">
        <v>2163.04</v>
      </c>
      <c r="V20" s="4">
        <v>0</v>
      </c>
      <c r="W20" s="4">
        <v>0</v>
      </c>
      <c r="X20" s="4" t="s">
        <v>118</v>
      </c>
      <c r="Y20" s="4" t="s">
        <v>119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A26" sqref="A26:C28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120</v>
      </c>
    </row>
    <row r="2" s="4" customFormat="1" spans="1:9">
      <c r="A2" s="5">
        <v>999225675757105</v>
      </c>
      <c r="B2" s="6">
        <v>45338</v>
      </c>
      <c r="C2" s="6">
        <v>45342</v>
      </c>
      <c r="D2" s="4">
        <v>2793.12</v>
      </c>
      <c r="E2" s="4" t="str">
        <f>VLOOKUP(A2,HOP!A:L,12,0)</f>
        <v>2793.16</v>
      </c>
      <c r="F2" s="4" t="str">
        <f>VLOOKUP(A2,HOP!A:C,3,0)</f>
        <v>3704167</v>
      </c>
      <c r="G2" s="4">
        <f>D2-E2</f>
        <v>-0.0399999999999636</v>
      </c>
      <c r="H2" s="4" t="str">
        <f>$H$1&amp;F2</f>
        <v>，3704167</v>
      </c>
      <c r="I2" s="4" t="str">
        <f>VLOOKUP(A2,HOP!A:U,21,0)</f>
        <v>直连</v>
      </c>
    </row>
    <row r="3" s="4" customFormat="1" hidden="1" spans="1:9">
      <c r="A3" s="5">
        <v>999226041507065</v>
      </c>
      <c r="B3" s="6">
        <v>45339</v>
      </c>
      <c r="C3" s="6">
        <v>45342</v>
      </c>
      <c r="D3" s="4">
        <v>3122.02</v>
      </c>
      <c r="E3" s="4" t="str">
        <f>VLOOKUP(A3,HOP!A:L,12,0)</f>
        <v>3122.02</v>
      </c>
      <c r="F3" s="4" t="str">
        <f>VLOOKUP(A3,HOP!A:C,3,0)</f>
        <v>3781378</v>
      </c>
      <c r="G3" s="4">
        <f t="shared" ref="G3:G18" si="0">D3-E3</f>
        <v>0</v>
      </c>
      <c r="H3" s="4" t="str">
        <f t="shared" ref="H3:H18" si="1">$H$1&amp;F3</f>
        <v>，3781378</v>
      </c>
      <c r="I3" s="4" t="str">
        <f>VLOOKUP(A3,HOP!A:U,21,0)</f>
        <v>直连</v>
      </c>
    </row>
    <row r="4" s="4" customFormat="1" hidden="1" spans="1:9">
      <c r="A4" s="5">
        <v>999226850277067</v>
      </c>
      <c r="B4" s="6">
        <v>45338</v>
      </c>
      <c r="C4" s="6">
        <v>45342</v>
      </c>
      <c r="D4" s="4">
        <v>1158.88</v>
      </c>
      <c r="E4" s="4" t="str">
        <f>VLOOKUP(A4,HOP!A:L,12,0)</f>
        <v>1158.88</v>
      </c>
      <c r="F4" s="4" t="str">
        <f>VLOOKUP(A4,HOP!A:C,3,0)</f>
        <v>3957922</v>
      </c>
      <c r="G4" s="4">
        <f t="shared" si="0"/>
        <v>0</v>
      </c>
      <c r="H4" s="4" t="str">
        <f t="shared" si="1"/>
        <v>，3957922</v>
      </c>
      <c r="I4" s="4" t="str">
        <f>VLOOKUP(A4,HOP!A:U,21,0)</f>
        <v>直连</v>
      </c>
    </row>
    <row r="5" s="4" customFormat="1" hidden="1" spans="1:9">
      <c r="A5" s="5">
        <v>999226922559189</v>
      </c>
      <c r="B5" s="6">
        <v>45340</v>
      </c>
      <c r="C5" s="6">
        <v>45342</v>
      </c>
      <c r="D5" s="4">
        <v>2394.2</v>
      </c>
      <c r="E5" s="4" t="str">
        <f>VLOOKUP(A5,HOP!A:L,12,0)</f>
        <v>2394.20</v>
      </c>
      <c r="F5" s="4" t="str">
        <f>VLOOKUP(A5,HOP!A:C,3,0)</f>
        <v>3973221</v>
      </c>
      <c r="G5" s="4">
        <f t="shared" si="0"/>
        <v>0</v>
      </c>
      <c r="H5" s="4" t="str">
        <f t="shared" si="1"/>
        <v>，3973221</v>
      </c>
      <c r="I5" s="4" t="str">
        <f>VLOOKUP(A5,HOP!A:U,21,0)</f>
        <v>直采</v>
      </c>
    </row>
    <row r="6" s="4" customFormat="1" hidden="1" spans="1:9">
      <c r="A6" s="5">
        <v>999228228601212</v>
      </c>
      <c r="B6" s="6">
        <v>45338</v>
      </c>
      <c r="C6" s="6">
        <v>45342</v>
      </c>
      <c r="D6" s="4">
        <v>6190.24</v>
      </c>
      <c r="E6" s="4" t="str">
        <f>VLOOKUP(A6,HOP!A:L,12,0)</f>
        <v>6190.24</v>
      </c>
      <c r="F6" s="4" t="str">
        <f>VLOOKUP(A6,HOP!A:C,3,0)</f>
        <v>4155862</v>
      </c>
      <c r="G6" s="4">
        <f t="shared" si="0"/>
        <v>0</v>
      </c>
      <c r="H6" s="4" t="str">
        <f t="shared" si="1"/>
        <v>，4155862</v>
      </c>
      <c r="I6" s="4" t="str">
        <f>VLOOKUP(A6,HOP!A:U,21,0)</f>
        <v>直连</v>
      </c>
    </row>
    <row r="7" s="4" customFormat="1" hidden="1" spans="1:9">
      <c r="A7" s="5">
        <v>999228309075924</v>
      </c>
      <c r="B7" s="6">
        <v>45334</v>
      </c>
      <c r="C7" s="6">
        <v>45342</v>
      </c>
      <c r="D7" s="4">
        <v>5179.6</v>
      </c>
      <c r="E7" s="4" t="str">
        <f>VLOOKUP(A7,HOP!A:L,12,0)</f>
        <v>5179.60</v>
      </c>
      <c r="F7" s="4" t="str">
        <f>VLOOKUP(A7,HOP!A:C,3,0)</f>
        <v>4185892</v>
      </c>
      <c r="G7" s="4">
        <f t="shared" si="0"/>
        <v>0</v>
      </c>
      <c r="H7" s="4" t="str">
        <f t="shared" si="1"/>
        <v>，4185892</v>
      </c>
      <c r="I7" s="4" t="str">
        <f>VLOOKUP(A7,HOP!A:U,21,0)</f>
        <v>直连</v>
      </c>
    </row>
    <row r="8" s="4" customFormat="1" hidden="1" spans="1:9">
      <c r="A8" s="5">
        <v>999228506880726</v>
      </c>
      <c r="B8" s="6">
        <v>45340</v>
      </c>
      <c r="C8" s="6">
        <v>45342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999228542774877</v>
      </c>
      <c r="B9" s="6">
        <v>45341</v>
      </c>
      <c r="C9" s="6">
        <v>45342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999230129017379</v>
      </c>
      <c r="B10" s="6">
        <v>45341</v>
      </c>
      <c r="C10" s="6">
        <v>45342</v>
      </c>
      <c r="D10" s="4">
        <v>4857.93</v>
      </c>
      <c r="E10" s="4" t="str">
        <f>VLOOKUP(A10,HOP!A:L,12,0)</f>
        <v>4857.93</v>
      </c>
      <c r="F10" s="4" t="str">
        <f>VLOOKUP(A10,HOP!A:C,3,0)</f>
        <v>4681876</v>
      </c>
      <c r="G10" s="4">
        <f t="shared" si="0"/>
        <v>0</v>
      </c>
      <c r="H10" s="4" t="str">
        <f t="shared" si="1"/>
        <v>，4681876</v>
      </c>
      <c r="I10" s="4" t="str">
        <f>VLOOKUP(A10,HOP!A:U,21,0)</f>
        <v>直采</v>
      </c>
    </row>
    <row r="11" s="4" customFormat="1" hidden="1" spans="1:9">
      <c r="A11" s="5">
        <v>999228337497300</v>
      </c>
      <c r="B11" s="6">
        <v>45341</v>
      </c>
      <c r="C11" s="6">
        <v>45342</v>
      </c>
      <c r="D11" s="4">
        <v>1303.62</v>
      </c>
      <c r="E11" s="4" t="str">
        <f>VLOOKUP(A11,HOP!A:L,12,0)</f>
        <v>1303.62</v>
      </c>
      <c r="F11" s="4" t="str">
        <f>VLOOKUP(A11,HOP!A:C,3,0)</f>
        <v>4201194</v>
      </c>
      <c r="G11" s="4">
        <f t="shared" si="0"/>
        <v>0</v>
      </c>
      <c r="H11" s="4" t="str">
        <f t="shared" si="1"/>
        <v>，4201194</v>
      </c>
      <c r="I11" s="4" t="str">
        <f>VLOOKUP(A11,HOP!A:U,21,0)</f>
        <v>直连</v>
      </c>
    </row>
    <row r="12" s="4" customFormat="1" hidden="1" spans="1:9">
      <c r="A12" s="5">
        <v>999230250557729</v>
      </c>
      <c r="B12" s="6">
        <v>45341</v>
      </c>
      <c r="C12" s="6">
        <v>45342</v>
      </c>
      <c r="D12" s="4">
        <v>4179.04</v>
      </c>
      <c r="E12" s="4" t="str">
        <f>VLOOKUP(A12,HOP!A:L,12,0)</f>
        <v>4179.04</v>
      </c>
      <c r="F12" s="4" t="str">
        <f>VLOOKUP(A12,HOP!A:C,3,0)</f>
        <v>4710473</v>
      </c>
      <c r="G12" s="4">
        <f t="shared" si="0"/>
        <v>0</v>
      </c>
      <c r="H12" s="4" t="str">
        <f t="shared" si="1"/>
        <v>，4710473</v>
      </c>
      <c r="I12" s="4" t="str">
        <f>VLOOKUP(A12,HOP!A:U,21,0)</f>
        <v>直采</v>
      </c>
    </row>
    <row r="13" s="4" customFormat="1" hidden="1" spans="1:9">
      <c r="A13" s="5">
        <v>999230264759015</v>
      </c>
      <c r="B13" s="6">
        <v>45341</v>
      </c>
      <c r="C13" s="6">
        <v>45342</v>
      </c>
      <c r="D13" s="4">
        <v>1807.35</v>
      </c>
      <c r="E13" s="4" t="str">
        <f>VLOOKUP(A13,HOP!A:L,12,0)</f>
        <v>1807.35</v>
      </c>
      <c r="F13" s="4" t="str">
        <f>VLOOKUP(A13,HOP!A:C,3,0)</f>
        <v>4712025</v>
      </c>
      <c r="G13" s="4">
        <f t="shared" si="0"/>
        <v>0</v>
      </c>
      <c r="H13" s="4" t="str">
        <f t="shared" si="1"/>
        <v>，4712025</v>
      </c>
      <c r="I13" s="4" t="str">
        <f>VLOOKUP(A13,HOP!A:U,21,0)</f>
        <v>直采</v>
      </c>
    </row>
    <row r="14" s="4" customFormat="1" hidden="1" spans="1:9">
      <c r="A14" s="5">
        <v>999230265171202</v>
      </c>
      <c r="B14" s="6">
        <v>45341</v>
      </c>
      <c r="C14" s="6">
        <v>45342</v>
      </c>
      <c r="D14" s="4">
        <v>1807.35</v>
      </c>
      <c r="E14" s="4" t="str">
        <f>VLOOKUP(A14,HOP!A:L,12,0)</f>
        <v>1807.35</v>
      </c>
      <c r="F14" s="4" t="str">
        <f>VLOOKUP(A14,HOP!A:C,3,0)</f>
        <v>4712143</v>
      </c>
      <c r="G14" s="4">
        <f t="shared" si="0"/>
        <v>0</v>
      </c>
      <c r="H14" s="4" t="str">
        <f t="shared" si="1"/>
        <v>，4712143</v>
      </c>
      <c r="I14" s="4" t="str">
        <f>VLOOKUP(A14,HOP!A:U,21,0)</f>
        <v>直采</v>
      </c>
    </row>
    <row r="15" s="4" customFormat="1" hidden="1" spans="1:9">
      <c r="A15" s="5">
        <v>999230281156198</v>
      </c>
      <c r="B15" s="6">
        <v>45341</v>
      </c>
      <c r="C15" s="6">
        <v>45342</v>
      </c>
      <c r="D15" s="4">
        <v>1861.52</v>
      </c>
      <c r="E15" s="4" t="str">
        <f>VLOOKUP(A15,HOP!A:L,12,0)</f>
        <v>1861.52</v>
      </c>
      <c r="F15" s="4" t="str">
        <f>VLOOKUP(A15,HOP!A:C,3,0)</f>
        <v>4715695</v>
      </c>
      <c r="G15" s="4">
        <f t="shared" si="0"/>
        <v>0</v>
      </c>
      <c r="H15" s="4" t="str">
        <f t="shared" si="1"/>
        <v>，4715695</v>
      </c>
      <c r="I15" s="4" t="str">
        <f>VLOOKUP(A15,HOP!A:U,21,0)</f>
        <v>直采</v>
      </c>
    </row>
    <row r="16" s="4" customFormat="1" hidden="1" spans="1:9">
      <c r="A16" s="5">
        <v>999230303976780</v>
      </c>
      <c r="B16" s="6">
        <v>45341</v>
      </c>
      <c r="C16" s="6">
        <v>45342</v>
      </c>
      <c r="D16" s="4">
        <v>1861.52</v>
      </c>
      <c r="E16" s="4" t="str">
        <f>VLOOKUP(A16,HOP!A:L,12,0)</f>
        <v>1861.52</v>
      </c>
      <c r="F16" s="4" t="str">
        <f>VLOOKUP(A16,HOP!A:C,3,0)</f>
        <v>4718824</v>
      </c>
      <c r="G16" s="4">
        <f t="shared" si="0"/>
        <v>0</v>
      </c>
      <c r="H16" s="4" t="str">
        <f t="shared" si="1"/>
        <v>，4718824</v>
      </c>
      <c r="I16" s="4" t="str">
        <f>VLOOKUP(A16,HOP!A:U,21,0)</f>
        <v>直采</v>
      </c>
    </row>
    <row r="17" s="4" customFormat="1" hidden="1" spans="1:9">
      <c r="A17" s="5">
        <v>999230311581518</v>
      </c>
      <c r="B17" s="6">
        <v>45341</v>
      </c>
      <c r="C17" s="6">
        <v>45342</v>
      </c>
      <c r="D17" s="4">
        <v>1915.7</v>
      </c>
      <c r="E17" s="4" t="str">
        <f>VLOOKUP(A17,HOP!A:L,12,0)</f>
        <v>1915.70</v>
      </c>
      <c r="F17" s="4" t="str">
        <f>VLOOKUP(A17,HOP!A:C,3,0)</f>
        <v>4719878</v>
      </c>
      <c r="G17" s="4">
        <f t="shared" si="0"/>
        <v>0</v>
      </c>
      <c r="H17" s="4" t="str">
        <f t="shared" si="1"/>
        <v>，4719878</v>
      </c>
      <c r="I17" s="4" t="str">
        <f>VLOOKUP(A17,HOP!A:U,21,0)</f>
        <v>直采</v>
      </c>
    </row>
    <row r="18" s="4" customFormat="1" hidden="1" spans="1:9">
      <c r="A18" s="5">
        <v>999230412970395</v>
      </c>
      <c r="B18" s="6">
        <v>45341</v>
      </c>
      <c r="C18" s="6">
        <v>45342</v>
      </c>
      <c r="D18" s="4">
        <v>2163.04</v>
      </c>
      <c r="E18" s="4" t="str">
        <f>VLOOKUP(A18,HOP!A:L,12,0)</f>
        <v>2163.04</v>
      </c>
      <c r="F18" s="4" t="str">
        <f>VLOOKUP(A18,HOP!A:C,3,0)</f>
        <v>4729370</v>
      </c>
      <c r="G18" s="4">
        <f t="shared" si="0"/>
        <v>0</v>
      </c>
      <c r="H18" s="4" t="str">
        <f t="shared" si="1"/>
        <v>，4729370</v>
      </c>
      <c r="I18" s="4" t="str">
        <f>VLOOKUP(A18,HOP!A:U,21,0)</f>
        <v>直采</v>
      </c>
    </row>
    <row r="20" spans="4:4">
      <c r="D20" s="4">
        <f>SUM(D2:D19)</f>
        <v>42595.13</v>
      </c>
    </row>
    <row r="22" spans="4:4">
      <c r="D22" s="4" t="s">
        <v>121</v>
      </c>
    </row>
    <row r="26" spans="1:3">
      <c r="A26" s="4" t="s">
        <v>122</v>
      </c>
      <c r="C26" s="4">
        <v>22847.65</v>
      </c>
    </row>
    <row r="27" spans="1:3">
      <c r="A27" s="4" t="s">
        <v>123</v>
      </c>
      <c r="C27" s="4">
        <v>19747.48</v>
      </c>
    </row>
    <row r="28" spans="1:3">
      <c r="A28" s="4" t="s">
        <v>124</v>
      </c>
      <c r="C28" s="4">
        <f>SUBTOTAL(9,C26:C27)</f>
        <v>42595.13</v>
      </c>
    </row>
  </sheetData>
  <autoFilter ref="A1:XFD22">
    <filterColumn colId="3">
      <filters blank="1">
        <filter val="2394.2"/>
        <filter val="1303.62"/>
        <filter val="1861.52"/>
        <filter val="2793.12"/>
        <filter val="3122.02"/>
        <filter val="42595.13"/>
        <filter val="4857.93"/>
        <filter val="42595.13 HKD"/>
        <filter val="2163.04"/>
        <filter val="4179.04"/>
        <filter val="6190.24"/>
        <filter val="1807.35"/>
        <filter val="5179.6"/>
        <filter val="1915.7"/>
        <filter val="1158.88"/>
      </filters>
    </filterColumn>
    <filterColumn colId="6">
      <filters blank="1">
        <filter val="-0.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125</v>
      </c>
      <c r="B1" s="2" t="s">
        <v>126</v>
      </c>
      <c r="C1" s="2" t="s">
        <v>127</v>
      </c>
      <c r="D1" s="2" t="s">
        <v>128</v>
      </c>
      <c r="E1" s="2" t="s">
        <v>13</v>
      </c>
      <c r="F1" s="2" t="s">
        <v>5</v>
      </c>
      <c r="G1" s="2" t="s">
        <v>6</v>
      </c>
      <c r="H1" s="2" t="s">
        <v>129</v>
      </c>
      <c r="I1" s="2" t="s">
        <v>130</v>
      </c>
      <c r="J1" s="2" t="s">
        <v>131</v>
      </c>
      <c r="K1" s="2" t="s">
        <v>132</v>
      </c>
      <c r="L1" s="2" t="s">
        <v>133</v>
      </c>
      <c r="M1" s="2" t="s">
        <v>134</v>
      </c>
      <c r="N1" s="2" t="s">
        <v>135</v>
      </c>
      <c r="O1" s="2" t="s">
        <v>136</v>
      </c>
      <c r="P1" s="2" t="s">
        <v>137</v>
      </c>
      <c r="Q1" s="2" t="s">
        <v>138</v>
      </c>
      <c r="R1" s="2" t="s">
        <v>139</v>
      </c>
      <c r="S1" s="2" t="s">
        <v>140</v>
      </c>
      <c r="T1" s="2" t="s">
        <v>141</v>
      </c>
      <c r="U1" s="2" t="s">
        <v>142</v>
      </c>
      <c r="V1" s="2" t="s">
        <v>143</v>
      </c>
    </row>
    <row r="2" s="1" customFormat="1" spans="1:22">
      <c r="A2" s="3">
        <v>999230412970395</v>
      </c>
      <c r="B2" s="1" t="s">
        <v>144</v>
      </c>
      <c r="C2" s="1" t="s">
        <v>145</v>
      </c>
      <c r="D2" s="1" t="s">
        <v>146</v>
      </c>
      <c r="E2" s="1" t="s">
        <v>147</v>
      </c>
      <c r="F2" s="1" t="s">
        <v>148</v>
      </c>
      <c r="G2" s="1" t="s">
        <v>149</v>
      </c>
      <c r="H2" s="1" t="s">
        <v>150</v>
      </c>
      <c r="I2" s="1" t="s">
        <v>151</v>
      </c>
      <c r="J2" s="1" t="s">
        <v>30</v>
      </c>
      <c r="K2" s="1" t="s">
        <v>152</v>
      </c>
      <c r="L2" s="1" t="s">
        <v>152</v>
      </c>
      <c r="M2" s="1" t="s">
        <v>153</v>
      </c>
      <c r="N2" s="1" t="s">
        <v>153</v>
      </c>
      <c r="O2" s="1" t="s">
        <v>154</v>
      </c>
      <c r="P2" s="1" t="s">
        <v>155</v>
      </c>
      <c r="Q2" s="1" t="s">
        <v>156</v>
      </c>
      <c r="R2" s="1" t="s">
        <v>157</v>
      </c>
      <c r="S2" s="1" t="s">
        <v>158</v>
      </c>
      <c r="T2" s="1" t="s">
        <v>159</v>
      </c>
      <c r="U2" s="1" t="s">
        <v>160</v>
      </c>
      <c r="V2" s="1" t="s">
        <v>161</v>
      </c>
    </row>
    <row r="3" s="1" customFormat="1" spans="1:22">
      <c r="A3" s="3">
        <v>999230311581518</v>
      </c>
      <c r="B3" s="1" t="s">
        <v>162</v>
      </c>
      <c r="C3" s="1" t="s">
        <v>163</v>
      </c>
      <c r="D3" s="1" t="s">
        <v>146</v>
      </c>
      <c r="E3" s="1" t="s">
        <v>164</v>
      </c>
      <c r="F3" s="1" t="s">
        <v>148</v>
      </c>
      <c r="G3" s="1" t="s">
        <v>149</v>
      </c>
      <c r="H3" s="1" t="s">
        <v>150</v>
      </c>
      <c r="I3" s="1" t="s">
        <v>165</v>
      </c>
      <c r="J3" s="1" t="s">
        <v>30</v>
      </c>
      <c r="K3" s="1" t="s">
        <v>166</v>
      </c>
      <c r="L3" s="1" t="s">
        <v>166</v>
      </c>
      <c r="M3" s="1" t="s">
        <v>153</v>
      </c>
      <c r="N3" s="1" t="s">
        <v>153</v>
      </c>
      <c r="O3" s="1" t="s">
        <v>154</v>
      </c>
      <c r="P3" s="1" t="s">
        <v>155</v>
      </c>
      <c r="Q3" s="1" t="s">
        <v>156</v>
      </c>
      <c r="R3" s="1" t="s">
        <v>167</v>
      </c>
      <c r="S3" s="1" t="s">
        <v>158</v>
      </c>
      <c r="T3" s="1" t="s">
        <v>159</v>
      </c>
      <c r="U3" s="1" t="s">
        <v>160</v>
      </c>
      <c r="V3" s="1" t="s">
        <v>161</v>
      </c>
    </row>
    <row r="4" s="1" customFormat="1" spans="1:22">
      <c r="A4" s="3">
        <v>999230303976780</v>
      </c>
      <c r="B4" s="1" t="s">
        <v>162</v>
      </c>
      <c r="C4" s="1" t="s">
        <v>168</v>
      </c>
      <c r="D4" s="1" t="s">
        <v>146</v>
      </c>
      <c r="E4" s="1" t="s">
        <v>169</v>
      </c>
      <c r="F4" s="1" t="s">
        <v>148</v>
      </c>
      <c r="G4" s="1" t="s">
        <v>149</v>
      </c>
      <c r="H4" s="1" t="s">
        <v>150</v>
      </c>
      <c r="I4" s="1" t="s">
        <v>170</v>
      </c>
      <c r="J4" s="1" t="s">
        <v>30</v>
      </c>
      <c r="K4" s="1" t="s">
        <v>171</v>
      </c>
      <c r="L4" s="1" t="s">
        <v>171</v>
      </c>
      <c r="M4" s="1" t="s">
        <v>153</v>
      </c>
      <c r="N4" s="1" t="s">
        <v>153</v>
      </c>
      <c r="O4" s="1" t="s">
        <v>154</v>
      </c>
      <c r="P4" s="1" t="s">
        <v>155</v>
      </c>
      <c r="Q4" s="1" t="s">
        <v>156</v>
      </c>
      <c r="R4" s="1" t="s">
        <v>172</v>
      </c>
      <c r="S4" s="1" t="s">
        <v>158</v>
      </c>
      <c r="T4" s="1" t="s">
        <v>159</v>
      </c>
      <c r="U4" s="1" t="s">
        <v>160</v>
      </c>
      <c r="V4" s="1" t="s">
        <v>161</v>
      </c>
    </row>
    <row r="5" s="1" customFormat="1" spans="1:22">
      <c r="A5" s="3">
        <v>999230281156198</v>
      </c>
      <c r="B5" s="1" t="s">
        <v>173</v>
      </c>
      <c r="C5" s="1" t="s">
        <v>174</v>
      </c>
      <c r="D5" s="1" t="s">
        <v>146</v>
      </c>
      <c r="E5" s="1" t="s">
        <v>175</v>
      </c>
      <c r="F5" s="1" t="s">
        <v>148</v>
      </c>
      <c r="G5" s="1" t="s">
        <v>149</v>
      </c>
      <c r="H5" s="1" t="s">
        <v>150</v>
      </c>
      <c r="I5" s="1" t="s">
        <v>170</v>
      </c>
      <c r="J5" s="1" t="s">
        <v>30</v>
      </c>
      <c r="K5" s="1" t="s">
        <v>171</v>
      </c>
      <c r="L5" s="1" t="s">
        <v>171</v>
      </c>
      <c r="M5" s="1" t="s">
        <v>153</v>
      </c>
      <c r="N5" s="1" t="s">
        <v>153</v>
      </c>
      <c r="O5" s="1" t="s">
        <v>154</v>
      </c>
      <c r="P5" s="1" t="s">
        <v>155</v>
      </c>
      <c r="Q5" s="1" t="s">
        <v>156</v>
      </c>
      <c r="R5" s="1" t="s">
        <v>176</v>
      </c>
      <c r="S5" s="1" t="s">
        <v>158</v>
      </c>
      <c r="T5" s="1" t="s">
        <v>159</v>
      </c>
      <c r="U5" s="1" t="s">
        <v>160</v>
      </c>
      <c r="V5" s="1" t="s">
        <v>161</v>
      </c>
    </row>
    <row r="6" s="1" customFormat="1" spans="1:22">
      <c r="A6" s="3">
        <v>999230265171202</v>
      </c>
      <c r="B6" s="1" t="s">
        <v>177</v>
      </c>
      <c r="C6" s="1" t="s">
        <v>178</v>
      </c>
      <c r="D6" s="1" t="s">
        <v>146</v>
      </c>
      <c r="E6" s="1" t="s">
        <v>179</v>
      </c>
      <c r="F6" s="1" t="s">
        <v>148</v>
      </c>
      <c r="G6" s="1" t="s">
        <v>149</v>
      </c>
      <c r="H6" s="1" t="s">
        <v>150</v>
      </c>
      <c r="I6" s="1" t="s">
        <v>180</v>
      </c>
      <c r="J6" s="1" t="s">
        <v>30</v>
      </c>
      <c r="K6" s="1" t="s">
        <v>181</v>
      </c>
      <c r="L6" s="1" t="s">
        <v>181</v>
      </c>
      <c r="M6" s="1" t="s">
        <v>153</v>
      </c>
      <c r="N6" s="1" t="s">
        <v>153</v>
      </c>
      <c r="O6" s="1" t="s">
        <v>154</v>
      </c>
      <c r="P6" s="1" t="s">
        <v>155</v>
      </c>
      <c r="Q6" s="1" t="s">
        <v>156</v>
      </c>
      <c r="R6" s="1" t="s">
        <v>182</v>
      </c>
      <c r="S6" s="1" t="s">
        <v>158</v>
      </c>
      <c r="T6" s="1" t="s">
        <v>159</v>
      </c>
      <c r="U6" s="1" t="s">
        <v>160</v>
      </c>
      <c r="V6" s="1" t="s">
        <v>161</v>
      </c>
    </row>
    <row r="7" s="1" customFormat="1" spans="1:22">
      <c r="A7" s="3">
        <v>999230264759015</v>
      </c>
      <c r="B7" s="1" t="s">
        <v>177</v>
      </c>
      <c r="C7" s="1" t="s">
        <v>183</v>
      </c>
      <c r="D7" s="1" t="s">
        <v>146</v>
      </c>
      <c r="E7" s="1" t="s">
        <v>184</v>
      </c>
      <c r="F7" s="1" t="s">
        <v>148</v>
      </c>
      <c r="G7" s="1" t="s">
        <v>149</v>
      </c>
      <c r="H7" s="1" t="s">
        <v>150</v>
      </c>
      <c r="I7" s="1" t="s">
        <v>180</v>
      </c>
      <c r="J7" s="1" t="s">
        <v>30</v>
      </c>
      <c r="K7" s="1" t="s">
        <v>181</v>
      </c>
      <c r="L7" s="1" t="s">
        <v>181</v>
      </c>
      <c r="M7" s="1" t="s">
        <v>153</v>
      </c>
      <c r="N7" s="1" t="s">
        <v>153</v>
      </c>
      <c r="O7" s="1" t="s">
        <v>154</v>
      </c>
      <c r="P7" s="1" t="s">
        <v>155</v>
      </c>
      <c r="Q7" s="1" t="s">
        <v>156</v>
      </c>
      <c r="R7" s="1" t="s">
        <v>185</v>
      </c>
      <c r="S7" s="1" t="s">
        <v>158</v>
      </c>
      <c r="T7" s="1" t="s">
        <v>159</v>
      </c>
      <c r="U7" s="1" t="s">
        <v>160</v>
      </c>
      <c r="V7" s="1" t="s">
        <v>161</v>
      </c>
    </row>
    <row r="8" s="1" customFormat="1" spans="1:22">
      <c r="A8" s="3">
        <v>999230250557729</v>
      </c>
      <c r="B8" s="1" t="s">
        <v>186</v>
      </c>
      <c r="C8" s="1" t="s">
        <v>187</v>
      </c>
      <c r="D8" s="1" t="s">
        <v>146</v>
      </c>
      <c r="E8" s="1" t="s">
        <v>188</v>
      </c>
      <c r="F8" s="1" t="s">
        <v>148</v>
      </c>
      <c r="G8" s="1" t="s">
        <v>149</v>
      </c>
      <c r="H8" s="1" t="s">
        <v>150</v>
      </c>
      <c r="I8" s="1" t="s">
        <v>189</v>
      </c>
      <c r="J8" s="1" t="s">
        <v>30</v>
      </c>
      <c r="K8" s="1" t="s">
        <v>190</v>
      </c>
      <c r="L8" s="1" t="s">
        <v>190</v>
      </c>
      <c r="M8" s="1" t="s">
        <v>153</v>
      </c>
      <c r="N8" s="1" t="s">
        <v>153</v>
      </c>
      <c r="O8" s="1" t="s">
        <v>154</v>
      </c>
      <c r="P8" s="1" t="s">
        <v>155</v>
      </c>
      <c r="Q8" s="1" t="s">
        <v>156</v>
      </c>
      <c r="R8" s="1" t="s">
        <v>191</v>
      </c>
      <c r="S8" s="1" t="s">
        <v>158</v>
      </c>
      <c r="T8" s="1" t="s">
        <v>159</v>
      </c>
      <c r="U8" s="1" t="s">
        <v>160</v>
      </c>
      <c r="V8" s="1" t="s">
        <v>161</v>
      </c>
    </row>
    <row r="9" s="1" customFormat="1" spans="1:22">
      <c r="A9" s="3">
        <v>999230129017379</v>
      </c>
      <c r="B9" s="1" t="s">
        <v>192</v>
      </c>
      <c r="C9" s="1" t="s">
        <v>193</v>
      </c>
      <c r="D9" s="1" t="s">
        <v>194</v>
      </c>
      <c r="E9" s="1" t="s">
        <v>195</v>
      </c>
      <c r="F9" s="1" t="s">
        <v>148</v>
      </c>
      <c r="G9" s="1" t="s">
        <v>149</v>
      </c>
      <c r="H9" s="1" t="s">
        <v>150</v>
      </c>
      <c r="I9" s="1" t="s">
        <v>196</v>
      </c>
      <c r="J9" s="1" t="s">
        <v>30</v>
      </c>
      <c r="K9" s="1" t="s">
        <v>197</v>
      </c>
      <c r="L9" s="1" t="s">
        <v>197</v>
      </c>
      <c r="M9" s="1" t="s">
        <v>153</v>
      </c>
      <c r="N9" s="1" t="s">
        <v>153</v>
      </c>
      <c r="O9" s="1" t="s">
        <v>154</v>
      </c>
      <c r="P9" s="1" t="s">
        <v>155</v>
      </c>
      <c r="Q9" s="1" t="s">
        <v>156</v>
      </c>
      <c r="R9" s="1" t="s">
        <v>198</v>
      </c>
      <c r="S9" s="1" t="s">
        <v>158</v>
      </c>
      <c r="T9" s="1" t="s">
        <v>159</v>
      </c>
      <c r="U9" s="1" t="s">
        <v>160</v>
      </c>
      <c r="V9" s="1" t="s">
        <v>199</v>
      </c>
    </row>
    <row r="10" s="1" customFormat="1" spans="1:22">
      <c r="A10" s="3">
        <v>999228337497300</v>
      </c>
      <c r="B10" s="1" t="s">
        <v>200</v>
      </c>
      <c r="C10" s="1" t="s">
        <v>201</v>
      </c>
      <c r="D10" s="1" t="s">
        <v>202</v>
      </c>
      <c r="E10" s="1" t="s">
        <v>203</v>
      </c>
      <c r="F10" s="1" t="s">
        <v>148</v>
      </c>
      <c r="G10" s="1" t="s">
        <v>149</v>
      </c>
      <c r="H10" s="1" t="s">
        <v>150</v>
      </c>
      <c r="I10" s="1" t="s">
        <v>204</v>
      </c>
      <c r="J10" s="1" t="s">
        <v>30</v>
      </c>
      <c r="K10" s="1" t="s">
        <v>205</v>
      </c>
      <c r="L10" s="1" t="s">
        <v>205</v>
      </c>
      <c r="M10" s="1" t="s">
        <v>153</v>
      </c>
      <c r="N10" s="1" t="s">
        <v>153</v>
      </c>
      <c r="O10" s="1" t="s">
        <v>154</v>
      </c>
      <c r="P10" s="1" t="s">
        <v>155</v>
      </c>
      <c r="Q10" s="1" t="s">
        <v>156</v>
      </c>
      <c r="R10" s="1" t="s">
        <v>206</v>
      </c>
      <c r="S10" s="1" t="s">
        <v>158</v>
      </c>
      <c r="T10" s="1" t="s">
        <v>159</v>
      </c>
      <c r="U10" s="1" t="s">
        <v>207</v>
      </c>
      <c r="V10" s="1" t="s">
        <v>208</v>
      </c>
    </row>
    <row r="11" s="1" customFormat="1" spans="1:22">
      <c r="A11" s="3">
        <v>999228309075924</v>
      </c>
      <c r="B11" s="1" t="s">
        <v>209</v>
      </c>
      <c r="C11" s="1" t="s">
        <v>210</v>
      </c>
      <c r="D11" s="1" t="s">
        <v>211</v>
      </c>
      <c r="E11" s="1" t="s">
        <v>212</v>
      </c>
      <c r="F11" s="1" t="s">
        <v>173</v>
      </c>
      <c r="G11" s="1" t="s">
        <v>149</v>
      </c>
      <c r="H11" s="1" t="s">
        <v>150</v>
      </c>
      <c r="I11" s="1" t="s">
        <v>213</v>
      </c>
      <c r="J11" s="1" t="s">
        <v>30</v>
      </c>
      <c r="K11" s="1" t="s">
        <v>214</v>
      </c>
      <c r="L11" s="1" t="s">
        <v>214</v>
      </c>
      <c r="M11" s="1" t="s">
        <v>153</v>
      </c>
      <c r="N11" s="1" t="s">
        <v>153</v>
      </c>
      <c r="O11" s="1" t="s">
        <v>154</v>
      </c>
      <c r="P11" s="1" t="s">
        <v>155</v>
      </c>
      <c r="Q11" s="1" t="s">
        <v>156</v>
      </c>
      <c r="R11" s="1" t="s">
        <v>215</v>
      </c>
      <c r="S11" s="1" t="s">
        <v>158</v>
      </c>
      <c r="T11" s="1" t="s">
        <v>159</v>
      </c>
      <c r="U11" s="1" t="s">
        <v>207</v>
      </c>
      <c r="V11" s="1" t="s">
        <v>216</v>
      </c>
    </row>
    <row r="12" s="1" customFormat="1" spans="1:22">
      <c r="A12" s="3">
        <v>999228228601212</v>
      </c>
      <c r="B12" s="1" t="s">
        <v>217</v>
      </c>
      <c r="C12" s="1" t="s">
        <v>218</v>
      </c>
      <c r="D12" s="1" t="s">
        <v>219</v>
      </c>
      <c r="E12" s="1" t="s">
        <v>220</v>
      </c>
      <c r="F12" s="1" t="s">
        <v>144</v>
      </c>
      <c r="G12" s="1" t="s">
        <v>149</v>
      </c>
      <c r="H12" s="1" t="s">
        <v>150</v>
      </c>
      <c r="I12" s="1" t="s">
        <v>221</v>
      </c>
      <c r="J12" s="1" t="s">
        <v>30</v>
      </c>
      <c r="K12" s="1" t="s">
        <v>222</v>
      </c>
      <c r="L12" s="1" t="s">
        <v>222</v>
      </c>
      <c r="M12" s="1" t="s">
        <v>153</v>
      </c>
      <c r="N12" s="1" t="s">
        <v>153</v>
      </c>
      <c r="O12" s="1" t="s">
        <v>154</v>
      </c>
      <c r="P12" s="1" t="s">
        <v>155</v>
      </c>
      <c r="Q12" s="1" t="s">
        <v>156</v>
      </c>
      <c r="R12" s="1" t="s">
        <v>223</v>
      </c>
      <c r="S12" s="1" t="s">
        <v>158</v>
      </c>
      <c r="T12" s="1" t="s">
        <v>159</v>
      </c>
      <c r="U12" s="1" t="s">
        <v>207</v>
      </c>
      <c r="V12" s="1" t="s">
        <v>224</v>
      </c>
    </row>
    <row r="13" s="1" customFormat="1" spans="1:22">
      <c r="A13" s="3">
        <v>999226922559189</v>
      </c>
      <c r="B13" s="1" t="s">
        <v>225</v>
      </c>
      <c r="C13" s="1" t="s">
        <v>226</v>
      </c>
      <c r="D13" s="1" t="s">
        <v>227</v>
      </c>
      <c r="E13" s="1" t="s">
        <v>228</v>
      </c>
      <c r="F13" s="1" t="s">
        <v>229</v>
      </c>
      <c r="G13" s="1" t="s">
        <v>149</v>
      </c>
      <c r="H13" s="1" t="s">
        <v>150</v>
      </c>
      <c r="I13" s="1" t="s">
        <v>230</v>
      </c>
      <c r="J13" s="1" t="s">
        <v>30</v>
      </c>
      <c r="K13" s="1" t="s">
        <v>231</v>
      </c>
      <c r="L13" s="1" t="s">
        <v>231</v>
      </c>
      <c r="M13" s="1" t="s">
        <v>153</v>
      </c>
      <c r="N13" s="1" t="s">
        <v>153</v>
      </c>
      <c r="O13" s="1" t="s">
        <v>154</v>
      </c>
      <c r="P13" s="1" t="s">
        <v>155</v>
      </c>
      <c r="Q13" s="1" t="s">
        <v>156</v>
      </c>
      <c r="R13" s="1" t="s">
        <v>232</v>
      </c>
      <c r="S13" s="1" t="s">
        <v>158</v>
      </c>
      <c r="T13" s="1" t="s">
        <v>159</v>
      </c>
      <c r="U13" s="1" t="s">
        <v>160</v>
      </c>
      <c r="V13" s="1" t="s">
        <v>208</v>
      </c>
    </row>
    <row r="14" s="1" customFormat="1" spans="1:22">
      <c r="A14" s="3">
        <v>999226850277067</v>
      </c>
      <c r="B14" s="1" t="s">
        <v>233</v>
      </c>
      <c r="C14" s="1" t="s">
        <v>234</v>
      </c>
      <c r="D14" s="1" t="s">
        <v>235</v>
      </c>
      <c r="E14" s="1" t="s">
        <v>236</v>
      </c>
      <c r="F14" s="1" t="s">
        <v>144</v>
      </c>
      <c r="G14" s="1" t="s">
        <v>149</v>
      </c>
      <c r="H14" s="1" t="s">
        <v>150</v>
      </c>
      <c r="I14" s="1" t="s">
        <v>237</v>
      </c>
      <c r="J14" s="1" t="s">
        <v>30</v>
      </c>
      <c r="K14" s="1" t="s">
        <v>238</v>
      </c>
      <c r="L14" s="1" t="s">
        <v>238</v>
      </c>
      <c r="M14" s="1" t="s">
        <v>153</v>
      </c>
      <c r="N14" s="1" t="s">
        <v>153</v>
      </c>
      <c r="O14" s="1" t="s">
        <v>154</v>
      </c>
      <c r="P14" s="1" t="s">
        <v>155</v>
      </c>
      <c r="Q14" s="1" t="s">
        <v>156</v>
      </c>
      <c r="R14" s="1" t="s">
        <v>239</v>
      </c>
      <c r="S14" s="1" t="s">
        <v>158</v>
      </c>
      <c r="T14" s="1" t="s">
        <v>159</v>
      </c>
      <c r="U14" s="1" t="s">
        <v>207</v>
      </c>
      <c r="V14" s="1" t="s">
        <v>199</v>
      </c>
    </row>
    <row r="15" s="1" customFormat="1" spans="1:22">
      <c r="A15" s="3">
        <v>999226041507065</v>
      </c>
      <c r="B15" s="1" t="s">
        <v>240</v>
      </c>
      <c r="C15" s="1" t="s">
        <v>241</v>
      </c>
      <c r="D15" s="1" t="s">
        <v>242</v>
      </c>
      <c r="E15" s="1" t="s">
        <v>243</v>
      </c>
      <c r="F15" s="1" t="s">
        <v>244</v>
      </c>
      <c r="G15" s="1" t="s">
        <v>149</v>
      </c>
      <c r="H15" s="1" t="s">
        <v>150</v>
      </c>
      <c r="I15" s="1" t="s">
        <v>245</v>
      </c>
      <c r="J15" s="1" t="s">
        <v>30</v>
      </c>
      <c r="K15" s="1" t="s">
        <v>246</v>
      </c>
      <c r="L15" s="1" t="s">
        <v>246</v>
      </c>
      <c r="M15" s="1" t="s">
        <v>153</v>
      </c>
      <c r="N15" s="1" t="s">
        <v>153</v>
      </c>
      <c r="O15" s="1" t="s">
        <v>154</v>
      </c>
      <c r="P15" s="1" t="s">
        <v>155</v>
      </c>
      <c r="Q15" s="1" t="s">
        <v>156</v>
      </c>
      <c r="R15" s="1" t="s">
        <v>247</v>
      </c>
      <c r="S15" s="1" t="s">
        <v>158</v>
      </c>
      <c r="T15" s="1" t="s">
        <v>159</v>
      </c>
      <c r="U15" s="1" t="s">
        <v>207</v>
      </c>
      <c r="V15" s="1" t="s">
        <v>248</v>
      </c>
    </row>
    <row r="16" s="1" customFormat="1" spans="1:22">
      <c r="A16" s="3">
        <v>999225675757105</v>
      </c>
      <c r="B16" s="1" t="s">
        <v>249</v>
      </c>
      <c r="C16" s="1" t="s">
        <v>250</v>
      </c>
      <c r="D16" s="1" t="s">
        <v>251</v>
      </c>
      <c r="E16" s="1" t="s">
        <v>252</v>
      </c>
      <c r="F16" s="1" t="s">
        <v>144</v>
      </c>
      <c r="G16" s="1" t="s">
        <v>149</v>
      </c>
      <c r="H16" s="1" t="s">
        <v>150</v>
      </c>
      <c r="I16" s="1" t="s">
        <v>253</v>
      </c>
      <c r="J16" s="1" t="s">
        <v>30</v>
      </c>
      <c r="K16" s="1" t="s">
        <v>254</v>
      </c>
      <c r="L16" s="1" t="s">
        <v>254</v>
      </c>
      <c r="M16" s="1" t="s">
        <v>153</v>
      </c>
      <c r="N16" s="1" t="s">
        <v>153</v>
      </c>
      <c r="O16" s="1" t="s">
        <v>154</v>
      </c>
      <c r="P16" s="1" t="s">
        <v>155</v>
      </c>
      <c r="Q16" s="1" t="s">
        <v>156</v>
      </c>
      <c r="R16" s="1" t="s">
        <v>255</v>
      </c>
      <c r="S16" s="1" t="s">
        <v>158</v>
      </c>
      <c r="T16" s="1" t="s">
        <v>159</v>
      </c>
      <c r="U16" s="1" t="s">
        <v>207</v>
      </c>
      <c r="V16" s="1" t="s">
        <v>199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2024-02-23T01:39:30Z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E8F82264FAC74197AD9A45B720F1DE0E_12</vt:lpwstr>
  </property>
</Properties>
</file>