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<sst xmlns="http://schemas.openxmlformats.org/spreadsheetml/2006/main" count="477" uniqueCount="186">
  <si>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</si>
  <si>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</si>
  <si>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</si>
  <si>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</si>
  <si>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</si>
  <si>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</si>
  <si>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</si>
  <si>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</si>
  <si>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</si>
  <si>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</si>
  <si>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</si>
  <si>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</si>
  <si>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</si>
  <si>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</si>
  <si>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</si>
  <si>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</si>
  <si>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</si>
  <si>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</si>
  <si>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</si>
  <si>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</si>
  <si>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</si>
  <si>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</si>
  <si>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</si>
  <si>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</si>
  <si>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</si>
  <si>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999228483310496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</si>
  <si>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</si>
  <si>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</si>
  <si>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</si>
  <si>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</si>
  <si>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</si>
  <si>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CHONG/YUELIM</t>
  </si>
  <si>
    <t>CA363240227CNY</t>
  </si>
  <si>
    <t>未提现</t>
  </si>
  <si>
    <t>携程开票</t>
  </si>
  <si>
    <t xml:space="preserve">4256093	</t>
  </si>
  <si>
    <t xml:space="preserve">13092484	</t>
  </si>
  <si>
    <t xml:space="preserve">999229442233053	</t>
  </si>
  <si>
    <t>XU/SHU</t>
  </si>
  <si>
    <t xml:space="preserve">4511474	</t>
  </si>
  <si>
    <t xml:space="preserve">13103820	</t>
  </si>
  <si>
    <t xml:space="preserve">999229480058836	</t>
  </si>
  <si>
    <t>LU/XINHUA,LU/LINGHUA</t>
  </si>
  <si>
    <t xml:space="preserve">4548658	</t>
  </si>
  <si>
    <t xml:space="preserve">248032,248033	</t>
  </si>
  <si>
    <t xml:space="preserve">999229600274221	</t>
  </si>
  <si>
    <t>[香港]香港九龙酒店(The Kowloon Hotel)(9826444)</t>
  </si>
  <si>
    <t>高级房（双人床）(至少提前5天预订)(至少连住2晚及以上)&lt;双人入住&gt;&lt;内宾&gt;&lt;无早&gt;</t>
  </si>
  <si>
    <t>ZHANG/YU,XU/LINGXIN</t>
  </si>
  <si>
    <t xml:space="preserve">4577164	</t>
  </si>
  <si>
    <t xml:space="preserve">13109365	</t>
  </si>
  <si>
    <t xml:space="preserve">999229600281416	</t>
  </si>
  <si>
    <t>CEN/YUYANG,MA/DONGMEI</t>
  </si>
  <si>
    <t xml:space="preserve">4577165	</t>
  </si>
  <si>
    <t xml:space="preserve">13109361	</t>
  </si>
  <si>
    <t xml:space="preserve">999229838327835	</t>
  </si>
  <si>
    <t>豪华房(至少提前5天预订)(至少连住2晚及以上)&lt;双人入住&gt;&lt;内宾&gt;&lt;无早&gt;</t>
  </si>
  <si>
    <t>TANG/WENZHI</t>
  </si>
  <si>
    <t xml:space="preserve">4625016	</t>
  </si>
  <si>
    <t xml:space="preserve">9146421	</t>
  </si>
  <si>
    <t xml:space="preserve">999229840272205	</t>
  </si>
  <si>
    <t>[香港]香港都会海逸酒店(Harbour Plaza Metropolis)(5347164)</t>
  </si>
  <si>
    <t>高级房(至少提前7天预订)(至少连住2晚及以上)&lt;双人入住&gt;&lt;内宾&gt;&lt;无早&gt;</t>
  </si>
  <si>
    <t>LI/DAOZHENG</t>
  </si>
  <si>
    <t xml:space="preserve">4625428	</t>
  </si>
  <si>
    <t xml:space="preserve">6398207	</t>
  </si>
  <si>
    <t xml:space="preserve">999229840430367	</t>
  </si>
  <si>
    <t>WU/PING</t>
  </si>
  <si>
    <t xml:space="preserve">4625459	</t>
  </si>
  <si>
    <t xml:space="preserve">6398204	</t>
  </si>
  <si>
    <t xml:space="preserve">999229844099947	</t>
  </si>
  <si>
    <t>WANG/MIN</t>
  </si>
  <si>
    <t xml:space="preserve">4626464	</t>
  </si>
  <si>
    <t xml:space="preserve">6398883	</t>
  </si>
  <si>
    <t xml:space="preserve">999229844140327	</t>
  </si>
  <si>
    <t>ZHENG/SI</t>
  </si>
  <si>
    <t xml:space="preserve">4626477	</t>
  </si>
  <si>
    <t xml:space="preserve">6398881	</t>
  </si>
  <si>
    <t xml:space="preserve">30134697569	</t>
  </si>
  <si>
    <t>[梅州]梅州昌盛豪生大酒店(45834822)</t>
  </si>
  <si>
    <t>柚见客家——非遗套房&lt;超值特惠&gt;&lt;双人入住&gt;&lt;双早&gt;</t>
  </si>
  <si>
    <t>陈新国</t>
  </si>
  <si>
    <t xml:space="preserve">	</t>
  </si>
  <si>
    <t xml:space="preserve">627440	</t>
  </si>
  <si>
    <t xml:space="preserve">999230162029534	</t>
  </si>
  <si>
    <t>柚见好——非遗双床房&lt;超值特惠&gt;&lt;双人入住&gt;&lt;双早&gt;</t>
  </si>
  <si>
    <t>陈秋杉,蒋志鹏,张雯清</t>
  </si>
  <si>
    <t xml:space="preserve">999230261277407	</t>
  </si>
  <si>
    <t>王山东</t>
  </si>
  <si>
    <t xml:space="preserve">30261435195	</t>
  </si>
  <si>
    <t>柚见汝——非遗大床房&lt;超值特惠&gt;&lt;双人入住&gt;&lt;双早&gt;</t>
  </si>
  <si>
    <t>张怡博</t>
  </si>
  <si>
    <t xml:space="preserve">30261435201	</t>
  </si>
  <si>
    <t>王磊</t>
  </si>
  <si>
    <t xml:space="preserve">999230263589529	</t>
  </si>
  <si>
    <t>满燚</t>
  </si>
  <si>
    <t xml:space="preserve">999230265800446	</t>
  </si>
  <si>
    <t>黄飞龙</t>
  </si>
  <si>
    <t>，</t>
  </si>
  <si>
    <t>202402031729460077</t>
  </si>
  <si>
    <t>202402061014260025</t>
  </si>
  <si>
    <t>202402102353050077</t>
  </si>
  <si>
    <t>202402110004570077</t>
  </si>
  <si>
    <t>202402110002590077</t>
  </si>
  <si>
    <t>202402110940140079</t>
  </si>
  <si>
    <t>202402111519170071</t>
  </si>
  <si>
    <t>A240227091112481</t>
  </si>
  <si>
    <t>房集：i240227091012 6727元</t>
  </si>
  <si>
    <t>CNY / HKD 当前参考汇率: 1.085175419</t>
  </si>
  <si>
    <t>总计：37111 CNY/
40271.94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</si>
  <si>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</si>
  <si>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</si>
  <si>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</si>
  <si>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</si>
  <si>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</si>
  <si>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</si>
  <si>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</si>
  <si>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</si>
  <si>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</si>
  <si>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</si>
  <si>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</si>
  <si>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</si>
  <si>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</si>
  <si>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</si>
  <si>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</si>
  <si>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</si>
  <si>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</si>
  <si>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</si>
  <si>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</si>
  <si>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2024-01-21</t>
  </si>
  <si>
    <t>4626477</t>
  </si>
  <si>
    <t>香港都会海逸酒店</t>
  </si>
  <si>
    <t>ZHENG SI</t>
  </si>
  <si>
    <t>2024-02-10</t>
  </si>
  <si>
    <t>2024-02-12</t>
  </si>
  <si>
    <t>退房日周结</t>
  </si>
  <si>
    <t>2425.00</t>
  </si>
  <si>
    <t>RMB</t>
  </si>
  <si>
    <t>0</t>
  </si>
  <si>
    <t>0.00</t>
  </si>
  <si>
    <t>携程国内直连(DD)</t>
  </si>
  <si>
    <t>01.011249</t>
  </si>
  <si>
    <t>2024-01-22 14:16:41</t>
  </si>
  <si>
    <t>否</t>
  </si>
  <si>
    <t>汇智国际旅游发展有限公司</t>
  </si>
  <si>
    <t>直连</t>
  </si>
  <si>
    <t>中国</t>
  </si>
  <si>
    <t>4626464</t>
  </si>
  <si>
    <t>WANG MIN</t>
  </si>
  <si>
    <t>2024-01-22 14:16:51</t>
  </si>
  <si>
    <t>4625459</t>
  </si>
  <si>
    <t>WU PING</t>
  </si>
  <si>
    <t>2024-01-21 16:33:14</t>
  </si>
  <si>
    <t>4625428</t>
  </si>
  <si>
    <t>LI DAOZHENG</t>
  </si>
  <si>
    <t>2024-01-21 16:30:20</t>
  </si>
  <si>
    <t>4625016</t>
  </si>
  <si>
    <t>香港九龙酒店</t>
  </si>
  <si>
    <t>TANG WENZHI</t>
  </si>
  <si>
    <t>3535.00</t>
  </si>
  <si>
    <t>2024-01-22 17:37:34</t>
  </si>
  <si>
    <t>2024-01-10</t>
  </si>
  <si>
    <t>4577165</t>
  </si>
  <si>
    <t>CEN YUYANG,MA DONGMEI</t>
  </si>
  <si>
    <t>3151.00</t>
  </si>
  <si>
    <t>2024-01-11 10:05:03</t>
  </si>
  <si>
    <t>4577164</t>
  </si>
  <si>
    <t>ZHANG YU,XU LINGXIN</t>
  </si>
  <si>
    <t>2024-01-11 10:07:44</t>
  </si>
  <si>
    <t>2024-01-05</t>
  </si>
  <si>
    <t>4548658</t>
  </si>
  <si>
    <t>历山酒店</t>
  </si>
  <si>
    <t>LU XINHUA,LU LINGHUA</t>
  </si>
  <si>
    <t>3944.00</t>
  </si>
  <si>
    <t>2024-01-11 14:37:17</t>
  </si>
  <si>
    <t>2023-12-29</t>
  </si>
  <si>
    <t>4511474</t>
  </si>
  <si>
    <t>XU SHU</t>
  </si>
  <si>
    <t>2022.00</t>
  </si>
  <si>
    <t>2023-12-29 10:28:25</t>
  </si>
  <si>
    <t>2023-11-14</t>
  </si>
  <si>
    <t>4256093</t>
  </si>
  <si>
    <t>CHONG YUELIM</t>
  </si>
  <si>
    <t>2024-02-06</t>
  </si>
  <si>
    <t>4881.00</t>
  </si>
  <si>
    <t>2023-11-23 09:19:45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</si>
</sst>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15</xdr:col>
      <xdr:colOff>581025</xdr:colOff>
      <xdr:row>64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138237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45328</v>
      </c>
      <c r="G2" s="6">
        <v>45334</v>
      </c>
      <c r="H2" s="4">
        <v>1</v>
      </c>
      <c r="I2" s="4">
        <v>6</v>
      </c>
      <c r="J2" s="4">
        <v>6</v>
      </c>
      <c r="K2" s="4" t="s">
        <v>30</v>
      </c>
      <c r="L2" s="4">
        <v>4881</v>
      </c>
      <c r="M2" s="4">
        <v>4881</v>
      </c>
      <c r="N2" s="4" t="s">
        <v>31</v>
      </c>
      <c r="O2" s="4" t="s">
        <v>32</v>
      </c>
      <c r="P2" s="4" t="s">
        <v>33</v>
      </c>
      <c r="Q2" s="4">
        <v>0</v>
      </c>
      <c r="R2" s="8">
        <v>45244</v>
      </c>
      <c r="S2" s="6">
        <v>45349</v>
      </c>
      <c r="T2" s="4" t="s">
        <v>34</v>
      </c>
      <c r="U2" s="4">
        <v>4881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45332</v>
      </c>
      <c r="G3" s="6">
        <v>45334</v>
      </c>
      <c r="H3" s="4">
        <v>1</v>
      </c>
      <c r="I3" s="4">
        <v>2</v>
      </c>
      <c r="J3" s="4">
        <v>2</v>
      </c>
      <c r="K3" s="4" t="s">
        <v>30</v>
      </c>
      <c r="L3" s="4">
        <v>2022</v>
      </c>
      <c r="M3" s="4">
        <v>2022</v>
      </c>
      <c r="N3" s="4" t="s">
        <v>38</v>
      </c>
      <c r="O3" s="4" t="s">
        <v>32</v>
      </c>
      <c r="P3" s="4" t="s">
        <v>33</v>
      </c>
      <c r="Q3" s="4">
        <v>0</v>
      </c>
      <c r="R3" s="8">
        <v>45289.0000115741</v>
      </c>
      <c r="S3" s="6">
        <v>45349</v>
      </c>
      <c r="T3" s="4" t="s">
        <v>34</v>
      </c>
      <c r="U3" s="4">
        <v>2022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45332</v>
      </c>
      <c r="G4" s="6">
        <v>45334</v>
      </c>
      <c r="H4" s="4">
        <v>2</v>
      </c>
      <c r="I4" s="4">
        <v>2</v>
      </c>
      <c r="J4" s="4">
        <v>4</v>
      </c>
      <c r="K4" s="4" t="s">
        <v>30</v>
      </c>
      <c r="L4" s="4">
        <v>3944</v>
      </c>
      <c r="M4" s="4">
        <v>3944</v>
      </c>
      <c r="N4" s="4" t="s">
        <v>42</v>
      </c>
      <c r="O4" s="4" t="s">
        <v>32</v>
      </c>
      <c r="P4" s="4" t="s">
        <v>33</v>
      </c>
      <c r="Q4" s="4">
        <v>0</v>
      </c>
      <c r="R4" s="8">
        <v>45296.0000115741</v>
      </c>
      <c r="S4" s="6">
        <v>45349</v>
      </c>
      <c r="T4" s="4" t="s">
        <v>34</v>
      </c>
      <c r="U4" s="4">
        <v>3944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45332</v>
      </c>
      <c r="G5" s="6">
        <v>45334</v>
      </c>
      <c r="H5" s="4">
        <v>1</v>
      </c>
      <c r="I5" s="4">
        <v>2</v>
      </c>
      <c r="J5" s="4">
        <v>2</v>
      </c>
      <c r="K5" s="4" t="s">
        <v>30</v>
      </c>
      <c r="L5" s="4">
        <v>3151</v>
      </c>
      <c r="M5" s="4">
        <v>3151</v>
      </c>
      <c r="N5" s="4" t="s">
        <v>48</v>
      </c>
      <c r="O5" s="4" t="s">
        <v>32</v>
      </c>
      <c r="P5" s="4" t="s">
        <v>33</v>
      </c>
      <c r="Q5" s="4">
        <v>0</v>
      </c>
      <c r="R5" s="8">
        <v>45301.0000115741</v>
      </c>
      <c r="S5" s="6">
        <v>45349</v>
      </c>
      <c r="T5" s="4" t="s">
        <v>34</v>
      </c>
      <c r="U5" s="4">
        <v>3151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45332</v>
      </c>
      <c r="G6" s="6">
        <v>45334</v>
      </c>
      <c r="H6" s="4">
        <v>1</v>
      </c>
      <c r="I6" s="4">
        <v>2</v>
      </c>
      <c r="J6" s="4">
        <v>2</v>
      </c>
      <c r="K6" s="4" t="s">
        <v>30</v>
      </c>
      <c r="L6" s="4">
        <v>3151</v>
      </c>
      <c r="M6" s="4">
        <v>3151</v>
      </c>
      <c r="N6" s="4" t="s">
        <v>52</v>
      </c>
      <c r="O6" s="4" t="s">
        <v>32</v>
      </c>
      <c r="P6" s="4" t="s">
        <v>33</v>
      </c>
      <c r="Q6" s="4">
        <v>0</v>
      </c>
      <c r="R6" s="8">
        <v>45301.0000115741</v>
      </c>
      <c r="S6" s="6">
        <v>45349</v>
      </c>
      <c r="T6" s="4" t="s">
        <v>34</v>
      </c>
      <c r="U6" s="4">
        <v>3151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46</v>
      </c>
      <c r="E7" s="4" t="s">
        <v>56</v>
      </c>
      <c r="F7" s="6">
        <v>45332</v>
      </c>
      <c r="G7" s="6">
        <v>45334</v>
      </c>
      <c r="H7" s="4">
        <v>1</v>
      </c>
      <c r="I7" s="4">
        <v>2</v>
      </c>
      <c r="J7" s="4">
        <v>2</v>
      </c>
      <c r="K7" s="4" t="s">
        <v>30</v>
      </c>
      <c r="L7" s="4">
        <v>3535</v>
      </c>
      <c r="M7" s="4">
        <v>3535</v>
      </c>
      <c r="N7" s="4" t="s">
        <v>57</v>
      </c>
      <c r="O7" s="4" t="s">
        <v>32</v>
      </c>
      <c r="P7" s="4" t="s">
        <v>33</v>
      </c>
      <c r="Q7" s="4">
        <v>0</v>
      </c>
      <c r="R7" s="8">
        <v>45312.0000115741</v>
      </c>
      <c r="S7" s="6">
        <v>45349</v>
      </c>
      <c r="T7" s="4" t="s">
        <v>34</v>
      </c>
      <c r="U7" s="4">
        <v>3535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45332</v>
      </c>
      <c r="G8" s="6">
        <v>45334</v>
      </c>
      <c r="H8" s="4">
        <v>1</v>
      </c>
      <c r="I8" s="4">
        <v>2</v>
      </c>
      <c r="J8" s="4">
        <v>2</v>
      </c>
      <c r="K8" s="4" t="s">
        <v>30</v>
      </c>
      <c r="L8" s="4">
        <v>2425</v>
      </c>
      <c r="M8" s="4">
        <v>2425</v>
      </c>
      <c r="N8" s="4" t="s">
        <v>63</v>
      </c>
      <c r="O8" s="4" t="s">
        <v>32</v>
      </c>
      <c r="P8" s="4" t="s">
        <v>33</v>
      </c>
      <c r="Q8" s="4">
        <v>0</v>
      </c>
      <c r="R8" s="8">
        <v>45312</v>
      </c>
      <c r="S8" s="6">
        <v>45349</v>
      </c>
      <c r="T8" s="4" t="s">
        <v>34</v>
      </c>
      <c r="U8" s="4">
        <v>2425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45332</v>
      </c>
      <c r="G9" s="6">
        <v>45334</v>
      </c>
      <c r="H9" s="4">
        <v>1</v>
      </c>
      <c r="I9" s="4">
        <v>2</v>
      </c>
      <c r="J9" s="4">
        <v>2</v>
      </c>
      <c r="K9" s="4" t="s">
        <v>30</v>
      </c>
      <c r="L9" s="4">
        <v>2425</v>
      </c>
      <c r="M9" s="4">
        <v>2425</v>
      </c>
      <c r="N9" s="4" t="s">
        <v>67</v>
      </c>
      <c r="O9" s="4" t="s">
        <v>32</v>
      </c>
      <c r="P9" s="4" t="s">
        <v>33</v>
      </c>
      <c r="Q9" s="4">
        <v>0</v>
      </c>
      <c r="R9" s="8">
        <v>45312</v>
      </c>
      <c r="S9" s="6">
        <v>45349</v>
      </c>
      <c r="T9" s="4" t="s">
        <v>34</v>
      </c>
      <c r="U9" s="4">
        <v>2425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45332</v>
      </c>
      <c r="G10" s="6">
        <v>45334</v>
      </c>
      <c r="H10" s="4">
        <v>1</v>
      </c>
      <c r="I10" s="4">
        <v>2</v>
      </c>
      <c r="J10" s="4">
        <v>2</v>
      </c>
      <c r="K10" s="4" t="s">
        <v>30</v>
      </c>
      <c r="L10" s="4">
        <v>2425</v>
      </c>
      <c r="M10" s="4">
        <v>2425</v>
      </c>
      <c r="N10" s="4" t="s">
        <v>71</v>
      </c>
      <c r="O10" s="4" t="s">
        <v>32</v>
      </c>
      <c r="P10" s="4" t="s">
        <v>33</v>
      </c>
      <c r="Q10" s="4">
        <v>0</v>
      </c>
      <c r="R10" s="8">
        <v>45312</v>
      </c>
      <c r="S10" s="6">
        <v>45349</v>
      </c>
      <c r="T10" s="4" t="s">
        <v>34</v>
      </c>
      <c r="U10" s="4">
        <v>2425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61</v>
      </c>
      <c r="E11" s="4" t="s">
        <v>62</v>
      </c>
      <c r="F11" s="6">
        <v>45332</v>
      </c>
      <c r="G11" s="6">
        <v>45334</v>
      </c>
      <c r="H11" s="4">
        <v>1</v>
      </c>
      <c r="I11" s="4">
        <v>2</v>
      </c>
      <c r="J11" s="4">
        <v>2</v>
      </c>
      <c r="K11" s="4" t="s">
        <v>30</v>
      </c>
      <c r="L11" s="4">
        <v>2425</v>
      </c>
      <c r="M11" s="4">
        <v>2425</v>
      </c>
      <c r="N11" s="4" t="s">
        <v>75</v>
      </c>
      <c r="O11" s="4" t="s">
        <v>32</v>
      </c>
      <c r="P11" s="4" t="s">
        <v>33</v>
      </c>
      <c r="Q11" s="4">
        <v>0</v>
      </c>
      <c r="R11" s="8">
        <v>45312</v>
      </c>
      <c r="S11" s="6">
        <v>45349</v>
      </c>
      <c r="T11" s="4" t="s">
        <v>34</v>
      </c>
      <c r="U11" s="4">
        <v>2425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45332</v>
      </c>
      <c r="G12" s="6">
        <v>45334</v>
      </c>
      <c r="H12" s="4">
        <v>1</v>
      </c>
      <c r="I12" s="4">
        <v>2</v>
      </c>
      <c r="J12" s="4">
        <v>2</v>
      </c>
      <c r="K12" s="4" t="s">
        <v>30</v>
      </c>
      <c r="L12" s="4">
        <v>1729</v>
      </c>
      <c r="M12" s="4">
        <v>1729</v>
      </c>
      <c r="N12" s="4" t="s">
        <v>81</v>
      </c>
      <c r="O12" s="4" t="s">
        <v>32</v>
      </c>
      <c r="P12" s="4" t="s">
        <v>33</v>
      </c>
      <c r="Q12" s="4">
        <v>0</v>
      </c>
      <c r="R12" s="8">
        <v>45325.0000115741</v>
      </c>
      <c r="S12" s="6">
        <v>45349</v>
      </c>
      <c r="T12" s="4" t="s">
        <v>34</v>
      </c>
      <c r="U12" s="4">
        <v>1729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79</v>
      </c>
      <c r="E13" s="4" t="s">
        <v>85</v>
      </c>
      <c r="F13" s="6">
        <v>45333</v>
      </c>
      <c r="G13" s="6">
        <v>45334</v>
      </c>
      <c r="H13" s="4">
        <v>3</v>
      </c>
      <c r="I13" s="4">
        <v>1</v>
      </c>
      <c r="J13" s="4">
        <v>3</v>
      </c>
      <c r="K13" s="4" t="s">
        <v>30</v>
      </c>
      <c r="L13" s="4">
        <v>1743</v>
      </c>
      <c r="M13" s="4">
        <v>1743</v>
      </c>
      <c r="N13" s="4" t="s">
        <v>86</v>
      </c>
      <c r="O13" s="4" t="s">
        <v>32</v>
      </c>
      <c r="P13" s="4" t="s">
        <v>33</v>
      </c>
      <c r="Q13" s="4">
        <v>0</v>
      </c>
      <c r="R13" s="8">
        <v>45328.0000115741</v>
      </c>
      <c r="S13" s="6">
        <v>45349</v>
      </c>
      <c r="T13" s="4" t="s">
        <v>34</v>
      </c>
      <c r="U13" s="4">
        <v>1743</v>
      </c>
      <c r="V13" s="4">
        <v>0</v>
      </c>
      <c r="W13" s="4">
        <v>0</v>
      </c>
      <c r="X13" s="4" t="s">
        <v>82</v>
      </c>
      <c r="Y13" s="4" t="s">
        <v>82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79</v>
      </c>
      <c r="E14" s="4" t="s">
        <v>85</v>
      </c>
      <c r="F14" s="6">
        <v>45333</v>
      </c>
      <c r="G14" s="6">
        <v>45334</v>
      </c>
      <c r="H14" s="4">
        <v>1</v>
      </c>
      <c r="I14" s="4">
        <v>1</v>
      </c>
      <c r="J14" s="4">
        <v>1</v>
      </c>
      <c r="K14" s="4" t="s">
        <v>30</v>
      </c>
      <c r="L14" s="4">
        <v>651</v>
      </c>
      <c r="M14" s="4">
        <v>651</v>
      </c>
      <c r="N14" s="4" t="s">
        <v>88</v>
      </c>
      <c r="O14" s="4" t="s">
        <v>32</v>
      </c>
      <c r="P14" s="4" t="s">
        <v>33</v>
      </c>
      <c r="Q14" s="4">
        <v>0</v>
      </c>
      <c r="R14" s="8">
        <v>45332.0000115741</v>
      </c>
      <c r="S14" s="6">
        <v>45349</v>
      </c>
      <c r="T14" s="4" t="s">
        <v>34</v>
      </c>
      <c r="U14" s="4">
        <v>651</v>
      </c>
      <c r="V14" s="4">
        <v>0</v>
      </c>
      <c r="W14" s="4">
        <v>0</v>
      </c>
      <c r="X14" s="4" t="s">
        <v>82</v>
      </c>
      <c r="Y14" s="4" t="s">
        <v>82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79</v>
      </c>
      <c r="E15" s="4" t="s">
        <v>90</v>
      </c>
      <c r="F15" s="6">
        <v>45333</v>
      </c>
      <c r="G15" s="6">
        <v>45334</v>
      </c>
      <c r="H15" s="4">
        <v>1</v>
      </c>
      <c r="I15" s="4">
        <v>1</v>
      </c>
      <c r="J15" s="4">
        <v>1</v>
      </c>
      <c r="K15" s="4" t="s">
        <v>30</v>
      </c>
      <c r="L15" s="4">
        <v>651</v>
      </c>
      <c r="M15" s="4">
        <v>651</v>
      </c>
      <c r="N15" s="4" t="s">
        <v>91</v>
      </c>
      <c r="O15" s="4" t="s">
        <v>32</v>
      </c>
      <c r="P15" s="4" t="s">
        <v>33</v>
      </c>
      <c r="Q15" s="4">
        <v>0</v>
      </c>
      <c r="R15" s="8">
        <v>45333.0000115741</v>
      </c>
      <c r="S15" s="6">
        <v>45349</v>
      </c>
      <c r="T15" s="4" t="s">
        <v>34</v>
      </c>
      <c r="U15" s="4">
        <v>651</v>
      </c>
      <c r="V15" s="4">
        <v>0</v>
      </c>
      <c r="W15" s="4">
        <v>0</v>
      </c>
      <c r="X15" s="4" t="s">
        <v>82</v>
      </c>
      <c r="Y15" s="4" t="s">
        <v>82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79</v>
      </c>
      <c r="E16" s="4" t="s">
        <v>85</v>
      </c>
      <c r="F16" s="6">
        <v>45333</v>
      </c>
      <c r="G16" s="6">
        <v>45334</v>
      </c>
      <c r="H16" s="4">
        <v>1</v>
      </c>
      <c r="I16" s="4">
        <v>1</v>
      </c>
      <c r="J16" s="4">
        <v>1</v>
      </c>
      <c r="K16" s="4" t="s">
        <v>30</v>
      </c>
      <c r="L16" s="4">
        <v>651</v>
      </c>
      <c r="M16" s="4">
        <v>651</v>
      </c>
      <c r="N16" s="4" t="s">
        <v>93</v>
      </c>
      <c r="O16" s="4" t="s">
        <v>32</v>
      </c>
      <c r="P16" s="4" t="s">
        <v>33</v>
      </c>
      <c r="Q16" s="4">
        <v>0</v>
      </c>
      <c r="R16" s="8">
        <v>45333</v>
      </c>
      <c r="S16" s="6">
        <v>45349</v>
      </c>
      <c r="T16" s="4" t="s">
        <v>34</v>
      </c>
      <c r="U16" s="4">
        <v>651</v>
      </c>
      <c r="V16" s="4">
        <v>0</v>
      </c>
      <c r="W16" s="4">
        <v>0</v>
      </c>
      <c r="X16" s="4" t="s">
        <v>82</v>
      </c>
      <c r="Y16" s="4" t="s">
        <v>82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79</v>
      </c>
      <c r="E17" s="4" t="s">
        <v>85</v>
      </c>
      <c r="F17" s="6">
        <v>45333</v>
      </c>
      <c r="G17" s="6">
        <v>45334</v>
      </c>
      <c r="H17" s="4">
        <v>1</v>
      </c>
      <c r="I17" s="4">
        <v>1</v>
      </c>
      <c r="J17" s="4">
        <v>1</v>
      </c>
      <c r="K17" s="4" t="s">
        <v>30</v>
      </c>
      <c r="L17" s="4">
        <v>651</v>
      </c>
      <c r="M17" s="4">
        <v>651</v>
      </c>
      <c r="N17" s="4" t="s">
        <v>95</v>
      </c>
      <c r="O17" s="4" t="s">
        <v>32</v>
      </c>
      <c r="P17" s="4" t="s">
        <v>33</v>
      </c>
      <c r="Q17" s="4">
        <v>0</v>
      </c>
      <c r="R17" s="8">
        <v>45333.0000115741</v>
      </c>
      <c r="S17" s="6">
        <v>45349</v>
      </c>
      <c r="T17" s="4" t="s">
        <v>34</v>
      </c>
      <c r="U17" s="4">
        <v>651</v>
      </c>
      <c r="V17" s="4">
        <v>0</v>
      </c>
      <c r="W17" s="4">
        <v>0</v>
      </c>
      <c r="X17" s="4" t="s">
        <v>82</v>
      </c>
      <c r="Y17" s="4" t="s">
        <v>82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79</v>
      </c>
      <c r="E18" s="4" t="s">
        <v>90</v>
      </c>
      <c r="F18" s="6">
        <v>45333</v>
      </c>
      <c r="G18" s="6">
        <v>45334</v>
      </c>
      <c r="H18" s="4">
        <v>1</v>
      </c>
      <c r="I18" s="4">
        <v>1</v>
      </c>
      <c r="J18" s="4">
        <v>1</v>
      </c>
      <c r="K18" s="4" t="s">
        <v>30</v>
      </c>
      <c r="L18" s="4">
        <v>651</v>
      </c>
      <c r="M18" s="4">
        <v>651</v>
      </c>
      <c r="N18" s="4" t="s">
        <v>97</v>
      </c>
      <c r="O18" s="4" t="s">
        <v>32</v>
      </c>
      <c r="P18" s="4" t="s">
        <v>33</v>
      </c>
      <c r="Q18" s="4">
        <v>0</v>
      </c>
      <c r="R18" s="8">
        <v>45333</v>
      </c>
      <c r="S18" s="6">
        <v>45349</v>
      </c>
      <c r="T18" s="4" t="s">
        <v>34</v>
      </c>
      <c r="U18" s="4">
        <v>651</v>
      </c>
      <c r="V18" s="4">
        <v>0</v>
      </c>
      <c r="W18" s="4">
        <v>0</v>
      </c>
      <c r="X18" s="4" t="s">
        <v>82</v>
      </c>
      <c r="Y18" s="4" t="s">
        <v>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"/>
  <sheetViews>
    <sheetView tabSelected="1" workbookViewId="0">
      <selection activeCell="A28" sqref="A28:D3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</v>
      </c>
    </row>
    <row r="2" s="4" customFormat="1" spans="1:9">
      <c r="A2" s="5">
        <v>999228483310496</v>
      </c>
      <c r="B2" s="6">
        <v>45328</v>
      </c>
      <c r="C2" s="6">
        <v>45334</v>
      </c>
      <c r="D2" s="4">
        <v>4881</v>
      </c>
      <c r="E2" s="4" t="str">
        <f>VLOOKUP(A2,HOP!A:L,12,0)</f>
        <v>4881.00</v>
      </c>
      <c r="F2" s="4" t="str">
        <f>VLOOKUP(A2,HOP!A:C,3,0)</f>
        <v>4256093</v>
      </c>
      <c r="G2" s="4">
        <f>D2-E2</f>
        <v>0</v>
      </c>
      <c r="H2" s="4" t="str">
        <f>$H$1&amp;F2</f>
        <v>，4256093</v>
      </c>
      <c r="I2" s="4" t="str">
        <f>VLOOKUP(A2,HOP!A:U,21,0)</f>
        <v>直连</v>
      </c>
    </row>
    <row r="3" s="4" customFormat="1" spans="1:9">
      <c r="A3" s="5">
        <v>999229442233053</v>
      </c>
      <c r="B3" s="6">
        <v>45332</v>
      </c>
      <c r="C3" s="6">
        <v>45334</v>
      </c>
      <c r="D3" s="4">
        <v>2022</v>
      </c>
      <c r="E3" s="4" t="str">
        <f>VLOOKUP(A3,HOP!A:L,12,0)</f>
        <v>2022.00</v>
      </c>
      <c r="F3" s="4" t="str">
        <f>VLOOKUP(A3,HOP!A:C,3,0)</f>
        <v>4511474</v>
      </c>
      <c r="G3" s="4">
        <f t="shared" ref="G3:G18" si="0">D3-E3</f>
        <v>0</v>
      </c>
      <c r="H3" s="4" t="str">
        <f t="shared" ref="H3:H18" si="1">$H$1&amp;F3</f>
        <v>，4511474</v>
      </c>
      <c r="I3" s="4" t="str">
        <f>VLOOKUP(A3,HOP!A:U,21,0)</f>
        <v>直连</v>
      </c>
    </row>
    <row r="4" s="4" customFormat="1" spans="1:9">
      <c r="A4" s="5">
        <v>999229480058836</v>
      </c>
      <c r="B4" s="6">
        <v>45332</v>
      </c>
      <c r="C4" s="6">
        <v>45334</v>
      </c>
      <c r="D4" s="4">
        <v>3944</v>
      </c>
      <c r="E4" s="4" t="str">
        <f>VLOOKUP(A4,HOP!A:L,12,0)</f>
        <v>3944.00</v>
      </c>
      <c r="F4" s="4" t="str">
        <f>VLOOKUP(A4,HOP!A:C,3,0)</f>
        <v>4548658</v>
      </c>
      <c r="G4" s="4">
        <f t="shared" si="0"/>
        <v>0</v>
      </c>
      <c r="H4" s="4" t="str">
        <f t="shared" si="1"/>
        <v>，4548658</v>
      </c>
      <c r="I4" s="4" t="str">
        <f>VLOOKUP(A4,HOP!A:U,21,0)</f>
        <v>直连</v>
      </c>
    </row>
    <row r="5" s="4" customFormat="1" spans="1:9">
      <c r="A5" s="5">
        <v>999229600274221</v>
      </c>
      <c r="B5" s="6">
        <v>45332</v>
      </c>
      <c r="C5" s="6">
        <v>45334</v>
      </c>
      <c r="D5" s="4">
        <v>3151</v>
      </c>
      <c r="E5" s="4" t="str">
        <f>VLOOKUP(A5,HOP!A:L,12,0)</f>
        <v>3151.00</v>
      </c>
      <c r="F5" s="4" t="str">
        <f>VLOOKUP(A5,HOP!A:C,3,0)</f>
        <v>4577164</v>
      </c>
      <c r="G5" s="4">
        <f t="shared" si="0"/>
        <v>0</v>
      </c>
      <c r="H5" s="4" t="str">
        <f t="shared" si="1"/>
        <v>，4577164</v>
      </c>
      <c r="I5" s="4" t="str">
        <f>VLOOKUP(A5,HOP!A:U,21,0)</f>
        <v>直连</v>
      </c>
    </row>
    <row r="6" s="4" customFormat="1" spans="1:9">
      <c r="A6" s="5">
        <v>999229600281416</v>
      </c>
      <c r="B6" s="6">
        <v>45332</v>
      </c>
      <c r="C6" s="6">
        <v>45334</v>
      </c>
      <c r="D6" s="4">
        <v>3151</v>
      </c>
      <c r="E6" s="4" t="str">
        <f>VLOOKUP(A6,HOP!A:L,12,0)</f>
        <v>3151.00</v>
      </c>
      <c r="F6" s="4" t="str">
        <f>VLOOKUP(A6,HOP!A:C,3,0)</f>
        <v>4577165</v>
      </c>
      <c r="G6" s="4">
        <f t="shared" si="0"/>
        <v>0</v>
      </c>
      <c r="H6" s="4" t="str">
        <f t="shared" si="1"/>
        <v>，4577165</v>
      </c>
      <c r="I6" s="4" t="str">
        <f>VLOOKUP(A6,HOP!A:U,21,0)</f>
        <v>直连</v>
      </c>
    </row>
    <row r="7" s="4" customFormat="1" spans="1:9">
      <c r="A7" s="5">
        <v>999229838327835</v>
      </c>
      <c r="B7" s="6">
        <v>45332</v>
      </c>
      <c r="C7" s="6">
        <v>45334</v>
      </c>
      <c r="D7" s="4">
        <v>3535</v>
      </c>
      <c r="E7" s="4" t="str">
        <f>VLOOKUP(A7,HOP!A:L,12,0)</f>
        <v>3535.00</v>
      </c>
      <c r="F7" s="4" t="str">
        <f>VLOOKUP(A7,HOP!A:C,3,0)</f>
        <v>4625016</v>
      </c>
      <c r="G7" s="4">
        <f t="shared" si="0"/>
        <v>0</v>
      </c>
      <c r="H7" s="4" t="str">
        <f t="shared" si="1"/>
        <v>，4625016</v>
      </c>
      <c r="I7" s="4" t="str">
        <f>VLOOKUP(A7,HOP!A:U,21,0)</f>
        <v>直连</v>
      </c>
    </row>
    <row r="8" s="4" customFormat="1" spans="1:9">
      <c r="A8" s="5">
        <v>999229840272205</v>
      </c>
      <c r="B8" s="6">
        <v>45332</v>
      </c>
      <c r="C8" s="6">
        <v>45334</v>
      </c>
      <c r="D8" s="4">
        <v>2425</v>
      </c>
      <c r="E8" s="4" t="str">
        <f>VLOOKUP(A8,HOP!A:L,12,0)</f>
        <v>2425.00</v>
      </c>
      <c r="F8" s="4" t="str">
        <f>VLOOKUP(A8,HOP!A:C,3,0)</f>
        <v>4625428</v>
      </c>
      <c r="G8" s="4">
        <f t="shared" si="0"/>
        <v>0</v>
      </c>
      <c r="H8" s="4" t="str">
        <f t="shared" si="1"/>
        <v>，4625428</v>
      </c>
      <c r="I8" s="4" t="str">
        <f>VLOOKUP(A8,HOP!A:U,21,0)</f>
        <v>直连</v>
      </c>
    </row>
    <row r="9" s="4" customFormat="1" spans="1:9">
      <c r="A9" s="5">
        <v>999229840430367</v>
      </c>
      <c r="B9" s="6">
        <v>45332</v>
      </c>
      <c r="C9" s="6">
        <v>45334</v>
      </c>
      <c r="D9" s="4">
        <v>2425</v>
      </c>
      <c r="E9" s="4" t="str">
        <f>VLOOKUP(A9,HOP!A:L,12,0)</f>
        <v>2425.00</v>
      </c>
      <c r="F9" s="4" t="str">
        <f>VLOOKUP(A9,HOP!A:C,3,0)</f>
        <v>4625459</v>
      </c>
      <c r="G9" s="4">
        <f t="shared" si="0"/>
        <v>0</v>
      </c>
      <c r="H9" s="4" t="str">
        <f t="shared" si="1"/>
        <v>，4625459</v>
      </c>
      <c r="I9" s="4" t="str">
        <f>VLOOKUP(A9,HOP!A:U,21,0)</f>
        <v>直连</v>
      </c>
    </row>
    <row r="10" s="4" customFormat="1" spans="1:9">
      <c r="A10" s="5">
        <v>999229844099947</v>
      </c>
      <c r="B10" s="6">
        <v>45332</v>
      </c>
      <c r="C10" s="6">
        <v>45334</v>
      </c>
      <c r="D10" s="4">
        <v>2425</v>
      </c>
      <c r="E10" s="4" t="str">
        <f>VLOOKUP(A10,HOP!A:L,12,0)</f>
        <v>2425.00</v>
      </c>
      <c r="F10" s="4" t="str">
        <f>VLOOKUP(A10,HOP!A:C,3,0)</f>
        <v>4626464</v>
      </c>
      <c r="G10" s="4">
        <f t="shared" si="0"/>
        <v>0</v>
      </c>
      <c r="H10" s="4" t="str">
        <f t="shared" si="1"/>
        <v>，4626464</v>
      </c>
      <c r="I10" s="4" t="str">
        <f>VLOOKUP(A10,HOP!A:U,21,0)</f>
        <v>直连</v>
      </c>
    </row>
    <row r="11" s="4" customFormat="1" spans="1:9">
      <c r="A11" s="5">
        <v>999229844140327</v>
      </c>
      <c r="B11" s="6">
        <v>45332</v>
      </c>
      <c r="C11" s="6">
        <v>45334</v>
      </c>
      <c r="D11" s="4">
        <v>2425</v>
      </c>
      <c r="E11" s="4" t="str">
        <f>VLOOKUP(A11,HOP!A:L,12,0)</f>
        <v>2425.00</v>
      </c>
      <c r="F11" s="4" t="str">
        <f>VLOOKUP(A11,HOP!A:C,3,0)</f>
        <v>4626477</v>
      </c>
      <c r="G11" s="4">
        <f t="shared" si="0"/>
        <v>0</v>
      </c>
      <c r="H11" s="4" t="str">
        <f t="shared" si="1"/>
        <v>，4626477</v>
      </c>
      <c r="I11" s="4" t="str">
        <f>VLOOKUP(A11,HOP!A:U,21,0)</f>
        <v>直连</v>
      </c>
    </row>
    <row r="12" s="4" customFormat="1" hidden="1" spans="1:10">
      <c r="A12" s="5">
        <v>30134697569</v>
      </c>
      <c r="B12" s="6">
        <v>45332</v>
      </c>
      <c r="C12" s="6">
        <v>45334</v>
      </c>
      <c r="D12" s="4">
        <v>1729</v>
      </c>
      <c r="E12" s="4">
        <v>1729</v>
      </c>
      <c r="F12" s="9" t="s">
        <v>99</v>
      </c>
      <c r="G12" s="4">
        <f t="shared" si="0"/>
        <v>0</v>
      </c>
      <c r="H12" s="4" t="str">
        <f t="shared" si="1"/>
        <v>，202402031729460077</v>
      </c>
      <c r="I12" s="4" t="e">
        <f>VLOOKUP(A12,HOP!A:U,21,0)</f>
        <v>#N/A</v>
      </c>
      <c r="J12" s="4">
        <v>2.3</v>
      </c>
    </row>
    <row r="13" s="4" customFormat="1" hidden="1" spans="1:10">
      <c r="A13" s="5">
        <v>999230162029534</v>
      </c>
      <c r="B13" s="6">
        <v>45333</v>
      </c>
      <c r="C13" s="6">
        <v>45334</v>
      </c>
      <c r="D13" s="4">
        <v>1743</v>
      </c>
      <c r="E13" s="4">
        <v>1743</v>
      </c>
      <c r="F13" s="9" t="s">
        <v>100</v>
      </c>
      <c r="G13" s="4">
        <f t="shared" si="0"/>
        <v>0</v>
      </c>
      <c r="H13" s="4" t="str">
        <f t="shared" si="1"/>
        <v>，202402061014260025</v>
      </c>
      <c r="I13" s="4" t="e">
        <f>VLOOKUP(A13,HOP!A:U,21,0)</f>
        <v>#N/A</v>
      </c>
      <c r="J13" s="4">
        <v>2.6</v>
      </c>
    </row>
    <row r="14" s="4" customFormat="1" hidden="1" spans="1:10">
      <c r="A14" s="5">
        <v>999230261277407</v>
      </c>
      <c r="B14" s="6">
        <v>45333</v>
      </c>
      <c r="C14" s="6">
        <v>45334</v>
      </c>
      <c r="D14" s="4">
        <v>651</v>
      </c>
      <c r="E14" s="4">
        <v>651</v>
      </c>
      <c r="F14" s="9" t="s">
        <v>101</v>
      </c>
      <c r="G14" s="4">
        <f t="shared" si="0"/>
        <v>0</v>
      </c>
      <c r="H14" s="4" t="str">
        <f t="shared" si="1"/>
        <v>，202402102353050077</v>
      </c>
      <c r="I14" s="4" t="e">
        <f>VLOOKUP(A14,HOP!A:U,21,0)</f>
        <v>#N/A</v>
      </c>
      <c r="J14" s="7">
        <v>2.1</v>
      </c>
    </row>
    <row r="15" s="4" customFormat="1" hidden="1" spans="1:10">
      <c r="A15" s="5">
        <v>30261435195</v>
      </c>
      <c r="B15" s="6">
        <v>45333</v>
      </c>
      <c r="C15" s="6">
        <v>45334</v>
      </c>
      <c r="D15" s="4">
        <v>651</v>
      </c>
      <c r="E15" s="4">
        <v>651</v>
      </c>
      <c r="F15" s="9" t="s">
        <v>102</v>
      </c>
      <c r="G15" s="4">
        <f t="shared" si="0"/>
        <v>0</v>
      </c>
      <c r="H15" s="4" t="str">
        <f t="shared" si="1"/>
        <v>，202402110004570077</v>
      </c>
      <c r="I15" s="4" t="e">
        <f>VLOOKUP(A15,HOP!A:U,21,0)</f>
        <v>#N/A</v>
      </c>
      <c r="J15" s="4">
        <v>2.11</v>
      </c>
    </row>
    <row r="16" s="4" customFormat="1" hidden="1" spans="1:10">
      <c r="A16" s="5">
        <v>30261435201</v>
      </c>
      <c r="B16" s="6">
        <v>45333</v>
      </c>
      <c r="C16" s="6">
        <v>45334</v>
      </c>
      <c r="D16" s="4">
        <v>651</v>
      </c>
      <c r="E16" s="4">
        <v>651</v>
      </c>
      <c r="F16" s="9" t="s">
        <v>103</v>
      </c>
      <c r="G16" s="4">
        <f t="shared" si="0"/>
        <v>0</v>
      </c>
      <c r="H16" s="4" t="str">
        <f t="shared" si="1"/>
        <v>，202402110002590077</v>
      </c>
      <c r="I16" s="4" t="e">
        <f>VLOOKUP(A16,HOP!A:U,21,0)</f>
        <v>#N/A</v>
      </c>
      <c r="J16" s="4">
        <v>2.11</v>
      </c>
    </row>
    <row r="17" s="4" customFormat="1" hidden="1" spans="1:10">
      <c r="A17" s="5">
        <v>999230263589529</v>
      </c>
      <c r="B17" s="6">
        <v>45333</v>
      </c>
      <c r="C17" s="6">
        <v>45334</v>
      </c>
      <c r="D17" s="4">
        <v>651</v>
      </c>
      <c r="E17" s="4">
        <v>651</v>
      </c>
      <c r="F17" s="9" t="s">
        <v>104</v>
      </c>
      <c r="G17" s="4">
        <f t="shared" si="0"/>
        <v>0</v>
      </c>
      <c r="H17" s="4" t="str">
        <f t="shared" si="1"/>
        <v>，202402110940140079</v>
      </c>
      <c r="I17" s="4" t="e">
        <f>VLOOKUP(A17,HOP!A:U,21,0)</f>
        <v>#N/A</v>
      </c>
      <c r="J17" s="4">
        <v>2.11</v>
      </c>
    </row>
    <row r="18" s="4" customFormat="1" hidden="1" spans="1:10">
      <c r="A18" s="5">
        <v>999230265800446</v>
      </c>
      <c r="B18" s="6">
        <v>45333</v>
      </c>
      <c r="C18" s="6">
        <v>45334</v>
      </c>
      <c r="D18" s="4">
        <v>651</v>
      </c>
      <c r="E18" s="4">
        <v>651</v>
      </c>
      <c r="F18" s="9" t="s">
        <v>105</v>
      </c>
      <c r="G18" s="4">
        <f t="shared" si="0"/>
        <v>0</v>
      </c>
      <c r="H18" s="4" t="str">
        <f t="shared" si="1"/>
        <v>，202402111519170071</v>
      </c>
      <c r="I18" s="4" t="e">
        <f>VLOOKUP(A18,HOP!A:U,21,0)</f>
        <v>#N/A</v>
      </c>
      <c r="J18" s="4">
        <v>2.11</v>
      </c>
    </row>
    <row r="20" spans="4:4">
      <c r="D20" s="4">
        <f>SUM(D2:D19)</f>
        <v>37111</v>
      </c>
    </row>
    <row r="28" spans="1:4">
      <c r="A28" s="4" t="s">
        <v>106</v>
      </c>
      <c r="C28" s="4">
        <v>30384</v>
      </c>
      <c r="D28" s="4">
        <v>32971.97</v>
      </c>
    </row>
    <row r="29" spans="1:4">
      <c r="A29" s="4" t="s">
        <v>107</v>
      </c>
      <c r="C29" s="4">
        <v>6727</v>
      </c>
      <c r="D29" s="4">
        <v>7299.97</v>
      </c>
    </row>
    <row r="30" spans="1:4">
      <c r="A30" s="4" t="s">
        <v>108</v>
      </c>
      <c r="C30" s="4">
        <f>SUBTOTAL(9,C28:C29)</f>
        <v>37111</v>
      </c>
      <c r="D30" s="4">
        <f>SUBTOTAL(9,D28:D29)</f>
        <v>40271.94</v>
      </c>
    </row>
    <row r="31" spans="1:1">
      <c r="A31" s="4" t="s">
        <v>109</v>
      </c>
    </row>
  </sheetData>
  <autoFilter ref="A1:XFD20">
    <filterColumn colId="8">
      <filters blank="1">
        <filter val="直连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110</v>
      </c>
      <c r="B1" s="2" t="s">
        <v>111</v>
      </c>
      <c r="C1" s="2" t="s">
        <v>112</v>
      </c>
      <c r="D1" s="2" t="s">
        <v>113</v>
      </c>
      <c r="E1" s="2" t="s">
        <v>13</v>
      </c>
      <c r="F1" s="2" t="s">
        <v>5</v>
      </c>
      <c r="G1" s="2" t="s">
        <v>6</v>
      </c>
      <c r="H1" s="2" t="s">
        <v>114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2" t="s">
        <v>120</v>
      </c>
      <c r="O1" s="2" t="s">
        <v>121</v>
      </c>
      <c r="P1" s="2" t="s">
        <v>122</v>
      </c>
      <c r="Q1" s="2" t="s">
        <v>123</v>
      </c>
      <c r="R1" s="2" t="s">
        <v>124</v>
      </c>
      <c r="S1" s="2" t="s">
        <v>125</v>
      </c>
      <c r="T1" s="2" t="s">
        <v>126</v>
      </c>
      <c r="U1" s="2" t="s">
        <v>127</v>
      </c>
      <c r="V1" s="2" t="s">
        <v>128</v>
      </c>
    </row>
    <row r="2" s="1" customFormat="1" spans="1:22">
      <c r="A2" s="3">
        <v>999229844140327</v>
      </c>
      <c r="B2" s="1" t="s">
        <v>129</v>
      </c>
      <c r="C2" s="1" t="s">
        <v>130</v>
      </c>
      <c r="D2" s="1" t="s">
        <v>131</v>
      </c>
      <c r="E2" s="1" t="s">
        <v>132</v>
      </c>
      <c r="F2" s="1" t="s">
        <v>133</v>
      </c>
      <c r="G2" s="1" t="s">
        <v>134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143</v>
      </c>
      <c r="T2" s="1" t="s">
        <v>144</v>
      </c>
      <c r="U2" s="1" t="s">
        <v>145</v>
      </c>
      <c r="V2" s="1" t="s">
        <v>146</v>
      </c>
    </row>
    <row r="3" s="1" customFormat="1" spans="1:22">
      <c r="A3" s="3">
        <v>999229844099947</v>
      </c>
      <c r="B3" s="1" t="s">
        <v>129</v>
      </c>
      <c r="C3" s="1" t="s">
        <v>147</v>
      </c>
      <c r="D3" s="1" t="s">
        <v>131</v>
      </c>
      <c r="E3" s="1" t="s">
        <v>148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136</v>
      </c>
      <c r="L3" s="1" t="s">
        <v>136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149</v>
      </c>
      <c r="S3" s="1" t="s">
        <v>143</v>
      </c>
      <c r="T3" s="1" t="s">
        <v>144</v>
      </c>
      <c r="U3" s="1" t="s">
        <v>145</v>
      </c>
      <c r="V3" s="1" t="s">
        <v>146</v>
      </c>
    </row>
    <row r="4" s="1" customFormat="1" spans="1:22">
      <c r="A4" s="3">
        <v>999229840430367</v>
      </c>
      <c r="B4" s="1" t="s">
        <v>129</v>
      </c>
      <c r="C4" s="1" t="s">
        <v>150</v>
      </c>
      <c r="D4" s="1" t="s">
        <v>131</v>
      </c>
      <c r="E4" s="1" t="s">
        <v>151</v>
      </c>
      <c r="F4" s="1" t="s">
        <v>133</v>
      </c>
      <c r="G4" s="1" t="s">
        <v>134</v>
      </c>
      <c r="H4" s="1" t="s">
        <v>135</v>
      </c>
      <c r="I4" s="1" t="s">
        <v>136</v>
      </c>
      <c r="J4" s="1" t="s">
        <v>137</v>
      </c>
      <c r="K4" s="1" t="s">
        <v>136</v>
      </c>
      <c r="L4" s="1" t="s">
        <v>136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141</v>
      </c>
      <c r="R4" s="1" t="s">
        <v>152</v>
      </c>
      <c r="S4" s="1" t="s">
        <v>143</v>
      </c>
      <c r="T4" s="1" t="s">
        <v>144</v>
      </c>
      <c r="U4" s="1" t="s">
        <v>145</v>
      </c>
      <c r="V4" s="1" t="s">
        <v>146</v>
      </c>
    </row>
    <row r="5" s="1" customFormat="1" spans="1:22">
      <c r="A5" s="3">
        <v>999229840272205</v>
      </c>
      <c r="B5" s="1" t="s">
        <v>129</v>
      </c>
      <c r="C5" s="1" t="s">
        <v>153</v>
      </c>
      <c r="D5" s="1" t="s">
        <v>131</v>
      </c>
      <c r="E5" s="1" t="s">
        <v>154</v>
      </c>
      <c r="F5" s="1" t="s">
        <v>133</v>
      </c>
      <c r="G5" s="1" t="s">
        <v>134</v>
      </c>
      <c r="H5" s="1" t="s">
        <v>135</v>
      </c>
      <c r="I5" s="1" t="s">
        <v>136</v>
      </c>
      <c r="J5" s="1" t="s">
        <v>137</v>
      </c>
      <c r="K5" s="1" t="s">
        <v>136</v>
      </c>
      <c r="L5" s="1" t="s">
        <v>136</v>
      </c>
      <c r="M5" s="1" t="s">
        <v>138</v>
      </c>
      <c r="N5" s="1" t="s">
        <v>138</v>
      </c>
      <c r="O5" s="1" t="s">
        <v>139</v>
      </c>
      <c r="P5" s="1" t="s">
        <v>140</v>
      </c>
      <c r="Q5" s="1" t="s">
        <v>141</v>
      </c>
      <c r="R5" s="1" t="s">
        <v>155</v>
      </c>
      <c r="S5" s="1" t="s">
        <v>143</v>
      </c>
      <c r="T5" s="1" t="s">
        <v>144</v>
      </c>
      <c r="U5" s="1" t="s">
        <v>145</v>
      </c>
      <c r="V5" s="1" t="s">
        <v>146</v>
      </c>
    </row>
    <row r="6" s="1" customFormat="1" spans="1:22">
      <c r="A6" s="3">
        <v>999229838327835</v>
      </c>
      <c r="B6" s="1" t="s">
        <v>129</v>
      </c>
      <c r="C6" s="1" t="s">
        <v>156</v>
      </c>
      <c r="D6" s="1" t="s">
        <v>157</v>
      </c>
      <c r="E6" s="1" t="s">
        <v>158</v>
      </c>
      <c r="F6" s="1" t="s">
        <v>133</v>
      </c>
      <c r="G6" s="1" t="s">
        <v>134</v>
      </c>
      <c r="H6" s="1" t="s">
        <v>135</v>
      </c>
      <c r="I6" s="1" t="s">
        <v>159</v>
      </c>
      <c r="J6" s="1" t="s">
        <v>137</v>
      </c>
      <c r="K6" s="1" t="s">
        <v>159</v>
      </c>
      <c r="L6" s="1" t="s">
        <v>159</v>
      </c>
      <c r="M6" s="1" t="s">
        <v>138</v>
      </c>
      <c r="N6" s="1" t="s">
        <v>138</v>
      </c>
      <c r="O6" s="1" t="s">
        <v>139</v>
      </c>
      <c r="P6" s="1" t="s">
        <v>140</v>
      </c>
      <c r="Q6" s="1" t="s">
        <v>141</v>
      </c>
      <c r="R6" s="1" t="s">
        <v>160</v>
      </c>
      <c r="S6" s="1" t="s">
        <v>143</v>
      </c>
      <c r="T6" s="1" t="s">
        <v>144</v>
      </c>
      <c r="U6" s="1" t="s">
        <v>145</v>
      </c>
      <c r="V6" s="1" t="s">
        <v>146</v>
      </c>
    </row>
    <row r="7" s="1" customFormat="1" spans="1:22">
      <c r="A7" s="3">
        <v>999229600281416</v>
      </c>
      <c r="B7" s="1" t="s">
        <v>161</v>
      </c>
      <c r="C7" s="1" t="s">
        <v>162</v>
      </c>
      <c r="D7" s="1" t="s">
        <v>157</v>
      </c>
      <c r="E7" s="1" t="s">
        <v>163</v>
      </c>
      <c r="F7" s="1" t="s">
        <v>133</v>
      </c>
      <c r="G7" s="1" t="s">
        <v>134</v>
      </c>
      <c r="H7" s="1" t="s">
        <v>135</v>
      </c>
      <c r="I7" s="1" t="s">
        <v>164</v>
      </c>
      <c r="J7" s="1" t="s">
        <v>137</v>
      </c>
      <c r="K7" s="1" t="s">
        <v>164</v>
      </c>
      <c r="L7" s="1" t="s">
        <v>164</v>
      </c>
      <c r="M7" s="1" t="s">
        <v>138</v>
      </c>
      <c r="N7" s="1" t="s">
        <v>138</v>
      </c>
      <c r="O7" s="1" t="s">
        <v>139</v>
      </c>
      <c r="P7" s="1" t="s">
        <v>140</v>
      </c>
      <c r="Q7" s="1" t="s">
        <v>141</v>
      </c>
      <c r="R7" s="1" t="s">
        <v>165</v>
      </c>
      <c r="S7" s="1" t="s">
        <v>143</v>
      </c>
      <c r="T7" s="1" t="s">
        <v>144</v>
      </c>
      <c r="U7" s="1" t="s">
        <v>145</v>
      </c>
      <c r="V7" s="1" t="s">
        <v>146</v>
      </c>
    </row>
    <row r="8" s="1" customFormat="1" spans="1:22">
      <c r="A8" s="3">
        <v>999229600274221</v>
      </c>
      <c r="B8" s="1" t="s">
        <v>161</v>
      </c>
      <c r="C8" s="1" t="s">
        <v>166</v>
      </c>
      <c r="D8" s="1" t="s">
        <v>157</v>
      </c>
      <c r="E8" s="1" t="s">
        <v>167</v>
      </c>
      <c r="F8" s="1" t="s">
        <v>133</v>
      </c>
      <c r="G8" s="1" t="s">
        <v>134</v>
      </c>
      <c r="H8" s="1" t="s">
        <v>135</v>
      </c>
      <c r="I8" s="1" t="s">
        <v>164</v>
      </c>
      <c r="J8" s="1" t="s">
        <v>137</v>
      </c>
      <c r="K8" s="1" t="s">
        <v>164</v>
      </c>
      <c r="L8" s="1" t="s">
        <v>164</v>
      </c>
      <c r="M8" s="1" t="s">
        <v>138</v>
      </c>
      <c r="N8" s="1" t="s">
        <v>138</v>
      </c>
      <c r="O8" s="1" t="s">
        <v>139</v>
      </c>
      <c r="P8" s="1" t="s">
        <v>140</v>
      </c>
      <c r="Q8" s="1" t="s">
        <v>141</v>
      </c>
      <c r="R8" s="1" t="s">
        <v>168</v>
      </c>
      <c r="S8" s="1" t="s">
        <v>143</v>
      </c>
      <c r="T8" s="1" t="s">
        <v>144</v>
      </c>
      <c r="U8" s="1" t="s">
        <v>145</v>
      </c>
      <c r="V8" s="1" t="s">
        <v>146</v>
      </c>
    </row>
    <row r="9" s="1" customFormat="1" spans="1:22">
      <c r="A9" s="3">
        <v>999229480058836</v>
      </c>
      <c r="B9" s="1" t="s">
        <v>169</v>
      </c>
      <c r="C9" s="1" t="s">
        <v>170</v>
      </c>
      <c r="D9" s="1" t="s">
        <v>171</v>
      </c>
      <c r="E9" s="1" t="s">
        <v>172</v>
      </c>
      <c r="F9" s="1" t="s">
        <v>133</v>
      </c>
      <c r="G9" s="1" t="s">
        <v>134</v>
      </c>
      <c r="H9" s="1" t="s">
        <v>135</v>
      </c>
      <c r="I9" s="1" t="s">
        <v>173</v>
      </c>
      <c r="J9" s="1" t="s">
        <v>137</v>
      </c>
      <c r="K9" s="1" t="s">
        <v>173</v>
      </c>
      <c r="L9" s="1" t="s">
        <v>173</v>
      </c>
      <c r="M9" s="1" t="s">
        <v>138</v>
      </c>
      <c r="N9" s="1" t="s">
        <v>138</v>
      </c>
      <c r="O9" s="1" t="s">
        <v>139</v>
      </c>
      <c r="P9" s="1" t="s">
        <v>140</v>
      </c>
      <c r="Q9" s="1" t="s">
        <v>141</v>
      </c>
      <c r="R9" s="1" t="s">
        <v>174</v>
      </c>
      <c r="S9" s="1" t="s">
        <v>143</v>
      </c>
      <c r="T9" s="1" t="s">
        <v>144</v>
      </c>
      <c r="U9" s="1" t="s">
        <v>145</v>
      </c>
      <c r="V9" s="1" t="s">
        <v>146</v>
      </c>
    </row>
    <row r="10" s="1" customFormat="1" spans="1:22">
      <c r="A10" s="3">
        <v>999229442233053</v>
      </c>
      <c r="B10" s="1" t="s">
        <v>175</v>
      </c>
      <c r="C10" s="1" t="s">
        <v>176</v>
      </c>
      <c r="D10" s="1" t="s">
        <v>171</v>
      </c>
      <c r="E10" s="1" t="s">
        <v>177</v>
      </c>
      <c r="F10" s="1" t="s">
        <v>133</v>
      </c>
      <c r="G10" s="1" t="s">
        <v>134</v>
      </c>
      <c r="H10" s="1" t="s">
        <v>135</v>
      </c>
      <c r="I10" s="1" t="s">
        <v>178</v>
      </c>
      <c r="J10" s="1" t="s">
        <v>137</v>
      </c>
      <c r="K10" s="1" t="s">
        <v>178</v>
      </c>
      <c r="L10" s="1" t="s">
        <v>178</v>
      </c>
      <c r="M10" s="1" t="s">
        <v>138</v>
      </c>
      <c r="N10" s="1" t="s">
        <v>138</v>
      </c>
      <c r="O10" s="1" t="s">
        <v>139</v>
      </c>
      <c r="P10" s="1" t="s">
        <v>140</v>
      </c>
      <c r="Q10" s="1" t="s">
        <v>141</v>
      </c>
      <c r="R10" s="1" t="s">
        <v>179</v>
      </c>
      <c r="S10" s="1" t="s">
        <v>143</v>
      </c>
      <c r="T10" s="1" t="s">
        <v>144</v>
      </c>
      <c r="U10" s="1" t="s">
        <v>145</v>
      </c>
      <c r="V10" s="1" t="s">
        <v>146</v>
      </c>
    </row>
    <row r="11" s="1" customFormat="1" spans="1:22">
      <c r="A11" s="3">
        <v>999228483310496</v>
      </c>
      <c r="B11" s="1" t="s">
        <v>180</v>
      </c>
      <c r="C11" s="1" t="s">
        <v>181</v>
      </c>
      <c r="D11" s="1" t="s">
        <v>171</v>
      </c>
      <c r="E11" s="1" t="s">
        <v>182</v>
      </c>
      <c r="F11" s="1" t="s">
        <v>183</v>
      </c>
      <c r="G11" s="1" t="s">
        <v>134</v>
      </c>
      <c r="H11" s="1" t="s">
        <v>135</v>
      </c>
      <c r="I11" s="1" t="s">
        <v>184</v>
      </c>
      <c r="J11" s="1" t="s">
        <v>137</v>
      </c>
      <c r="K11" s="1" t="s">
        <v>184</v>
      </c>
      <c r="L11" s="1" t="s">
        <v>184</v>
      </c>
      <c r="M11" s="1" t="s">
        <v>138</v>
      </c>
      <c r="N11" s="1" t="s">
        <v>138</v>
      </c>
      <c r="O11" s="1" t="s">
        <v>139</v>
      </c>
      <c r="P11" s="1" t="s">
        <v>140</v>
      </c>
      <c r="Q11" s="1" t="s">
        <v>141</v>
      </c>
      <c r="R11" s="1" t="s">
        <v>185</v>
      </c>
      <c r="S11" s="1" t="s">
        <v>143</v>
      </c>
      <c r="T11" s="1" t="s">
        <v>144</v>
      </c>
      <c r="U11" s="1" t="s">
        <v>145</v>
      </c>
      <c r="V11" s="1" t="s">
        <v>146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2024-02-27T01:13:13Z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9F9484FA38384653AF630C5E6A487207_12</vt:lpwstr>
  </property>
</Properties>
</file>