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<sst xmlns="http://schemas.openxmlformats.org/spreadsheetml/2006/main" count="864" uniqueCount="341">
  <si>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</si>
  <si>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</si>
  <si>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</si>
  <si>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</si>
  <si>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</si>
  <si>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</si>
  <si>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</si>
  <si>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</si>
  <si>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</si>
  <si>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</si>
  <si>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</si>
  <si>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</si>
  <si>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</si>
  <si>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</si>
  <si>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</si>
  <si>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</si>
  <si>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</si>
  <si>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</si>
  <si>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</si>
  <si>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</si>
  <si>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</si>
  <si>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</si>
  <si>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</si>
  <si>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</si>
  <si>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</si>
  <si>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999224460372308	</t>
  </si>
  <si>
    <t>Ctrip</t>
  </si>
  <si>
    <t>正常</t>
  </si>
  <si>
    <t>[芽庄]亚伦酒店(Aaron Hotel)(55299410)</t>
  </si>
  <si>
    <t>高级城景房&lt;2人入住&gt;&lt;早餐&gt;</t>
  </si>
  <si>
    <t>HKD</t>
  </si>
  <si>
    <t>Hilton/Paul,Hilton/Paul,Hilton/Paul</t>
  </si>
  <si>
    <t>CA13030240227HKD</t>
  </si>
  <si>
    <t>未提现</t>
  </si>
  <si>
    <t>携程开票</t>
  </si>
  <si>
    <t xml:space="preserve">3433081	</t>
  </si>
  <si>
    <t xml:space="preserve">-17367702,-17367704	</t>
  </si>
  <si>
    <t xml:space="preserve">999225504230716	</t>
  </si>
  <si>
    <t>[芽庄]芽庄馨乐庭海滨酒店(Citadines Bayfront Nha Trang)(90400205)</t>
  </si>
  <si>
    <t>行政开放式客房, 2 张单人床&lt;2人入住&gt;</t>
  </si>
  <si>
    <t>KIM/GIROK</t>
  </si>
  <si>
    <t xml:space="preserve">3669316	</t>
  </si>
  <si>
    <t xml:space="preserve">	</t>
  </si>
  <si>
    <t>取消</t>
  </si>
  <si>
    <t xml:space="preserve">999225984650414	</t>
  </si>
  <si>
    <t>[斯图加特]玛丽蒂姆斯图加特酒店(Maritim Hotel Stuttgart)(56163198)</t>
  </si>
  <si>
    <t>经典房(双人床或双床)&lt;2人入住&gt;&lt;不退款&gt;&lt;早餐&gt;</t>
  </si>
  <si>
    <t>LI/YANQING,YU/BIN,HE/PING,ZENG/FANHUI,CHENG/KAIJIAN,CAO/XI</t>
  </si>
  <si>
    <t xml:space="preserve">3767381	</t>
  </si>
  <si>
    <t xml:space="preserve">135964741,135964743,135964744|66085877,66085880,66085885	</t>
  </si>
  <si>
    <t xml:space="preserve">999226120878764	</t>
  </si>
  <si>
    <t>[亚历山德里亚]绿色广场价值酒店(ValueSuites Green Square)(55451974)</t>
  </si>
  <si>
    <t>套房, 1 张大床 (Modern)&lt;2人入住&gt;</t>
  </si>
  <si>
    <t>CHAN/LOK YEE</t>
  </si>
  <si>
    <t xml:space="preserve">3797561	</t>
  </si>
  <si>
    <t xml:space="preserve">-69877743	</t>
  </si>
  <si>
    <t xml:space="preserve">999226140359436	</t>
  </si>
  <si>
    <t>[迪拜]德尔蒙精品酒店(Delmon Boutique Hotel)(109175149)</t>
  </si>
  <si>
    <t>标准房&lt;2人入住&gt;</t>
  </si>
  <si>
    <t>MOHAMED ERFANULLA KHAN/HABIBULLAH KHAN</t>
  </si>
  <si>
    <t xml:space="preserve">3802473	</t>
  </si>
  <si>
    <t xml:space="preserve">999226140387661	</t>
  </si>
  <si>
    <t xml:space="preserve">3802480	</t>
  </si>
  <si>
    <t xml:space="preserve">999226141176831	</t>
  </si>
  <si>
    <t>[班夫]班夫阿斯彭旅馆(Banff Aspen Lodge)(56206356)</t>
  </si>
  <si>
    <t>甄选房（大床和两张单人床）&lt;2人入住&gt;&lt;早餐&gt;</t>
  </si>
  <si>
    <t>Wilson/Christopher</t>
  </si>
  <si>
    <t xml:space="preserve">3802822	</t>
  </si>
  <si>
    <t xml:space="preserve">EXP-70609175	</t>
  </si>
  <si>
    <t xml:space="preserve">999226340704774	</t>
  </si>
  <si>
    <t>[普吉岛]椰糖公寓酒店(Sugar Palm Residence)(55426813)</t>
  </si>
  <si>
    <t>标准初级套房&lt;2人入住&gt;</t>
  </si>
  <si>
    <t>RATCHAARD/PREEDAPORN</t>
  </si>
  <si>
    <t xml:space="preserve">3831889	</t>
  </si>
  <si>
    <t xml:space="preserve">999226492083787	</t>
  </si>
  <si>
    <t>[兰卡威]兰卡威阿迪雅酒店(Adya Hotel Langkawi)(55841676)</t>
  </si>
  <si>
    <t>高级双床房&lt;2人入住&gt;&lt;早餐&gt;</t>
  </si>
  <si>
    <t>Lye/Khai Sheng</t>
  </si>
  <si>
    <t xml:space="preserve">3853661	</t>
  </si>
  <si>
    <t xml:space="preserve">999227186531520	</t>
  </si>
  <si>
    <t>[普吉岛]攀瓦布里海滨度假村(Panwaburi Beachfront Resort)(110133597)</t>
  </si>
  <si>
    <t>泳池景豪华双人床房&lt;2人入住&gt;&lt;不退款&gt;</t>
  </si>
  <si>
    <t>Fadzil/Mohd Fadzil Bin Mohd Daud</t>
  </si>
  <si>
    <t xml:space="preserve">4018284	</t>
  </si>
  <si>
    <t xml:space="preserve">26648	</t>
  </si>
  <si>
    <t xml:space="preserve">999228341694364	</t>
  </si>
  <si>
    <t>[威尼斯]阿格里阿迪斯提酒店(Hotel Agli Artisti)(55439674)</t>
  </si>
  <si>
    <t>DOUBLE OR TWIN ROOM WITH PRIVATE EXTERNAL BATHROOM&lt;2人入住&gt;&lt;不退款&gt;&lt;早餐&gt;</t>
  </si>
  <si>
    <t>LEE/SEUNG HYEON</t>
  </si>
  <si>
    <t xml:space="preserve">4205291	</t>
  </si>
  <si>
    <t xml:space="preserve">artisti1327486973	</t>
  </si>
  <si>
    <t xml:space="preserve">999228443295399	</t>
  </si>
  <si>
    <t>[普吉岛]拉威棕榈滩度假酒店(Rawai Palm Beach Resort)(55312047)</t>
  </si>
  <si>
    <t>豪华家庭池景房&lt;4人入住&gt;&lt;不退款&gt;&lt;早餐&gt;</t>
  </si>
  <si>
    <t>SU/LIQING,RAKOV/VLADIMIR,LIN/XIAOQI,LIN/XIAOYING</t>
  </si>
  <si>
    <t xml:space="preserve">4244685	</t>
  </si>
  <si>
    <t xml:space="preserve">Sineenuch	</t>
  </si>
  <si>
    <t xml:space="preserve">999228531868377	</t>
  </si>
  <si>
    <t>[帕赛市]马尼拉贝尔蒙特酒店(Belmont Hotel Manila)(55321134)</t>
  </si>
  <si>
    <t>家庭房 标准&lt;3人入住&gt;&lt;早餐&gt;</t>
  </si>
  <si>
    <t>ASADA/KOSUKE</t>
  </si>
  <si>
    <t xml:space="preserve">4274085	</t>
  </si>
  <si>
    <t xml:space="preserve">999228553415058	</t>
  </si>
  <si>
    <t>[卡尔达诺阿尔坎波]马尔彭萨卡尔达诺酒店(Cardano Hotel Malpensa)(55290566)</t>
  </si>
  <si>
    <t>双人床房&lt;2人入住&gt;&lt;早餐&gt;</t>
  </si>
  <si>
    <t>CAO/YUSHU,WANG/FANGFANG</t>
  </si>
  <si>
    <t xml:space="preserve">4279163	</t>
  </si>
  <si>
    <t xml:space="preserve">999229391891198	</t>
  </si>
  <si>
    <t>[曼谷]曼谷柏悦酒店(Park Hyatt Bangkok)(55451711)</t>
  </si>
  <si>
    <t>特大床房&lt;2人入住&gt;&lt;不退款&gt;&lt;早餐&gt;</t>
  </si>
  <si>
    <t>FU/CHIH FENG</t>
  </si>
  <si>
    <t xml:space="preserve">4441991	</t>
  </si>
  <si>
    <t xml:space="preserve">60142078	</t>
  </si>
  <si>
    <t xml:space="preserve">999229402688067	</t>
  </si>
  <si>
    <t>[岘港]岘港美利亚海滩度假酒店(Melia Danang Beach Resort)(55707465)</t>
  </si>
  <si>
    <t>豪华房&lt;2人入住&gt;&lt;不退款&gt;</t>
  </si>
  <si>
    <t>KUZUOKA/HIROMI</t>
  </si>
  <si>
    <t xml:space="preserve">4457259	</t>
  </si>
  <si>
    <t xml:space="preserve">352016	</t>
  </si>
  <si>
    <t xml:space="preserve">999229703711899	</t>
  </si>
  <si>
    <t>[新加坡]新加坡史蒂芬诺富特酒店(Novotel Singapore on Stevens)(55491861)</t>
  </si>
  <si>
    <t>高级双人房&lt;2人入住&gt;&lt;不退款&gt;</t>
  </si>
  <si>
    <t>LIAO/YU CHIEH,HONG/JIAN KAI</t>
  </si>
  <si>
    <t xml:space="preserve">4595224	</t>
  </si>
  <si>
    <t xml:space="preserve">2402220508,2402220510	</t>
  </si>
  <si>
    <t xml:space="preserve">999229947449420	</t>
  </si>
  <si>
    <t>[布拉格]宜必思普拉哈文策斯劳斯广场酒店(Ibis Praha Wenceslas Square)(55720083)</t>
  </si>
  <si>
    <t>标准双人房, 1 张双人床&lt;2人入住&gt;&lt;早餐&gt;</t>
  </si>
  <si>
    <t>Blazej/Josef,Steinova/Viera</t>
  </si>
  <si>
    <t xml:space="preserve">4651141	</t>
  </si>
  <si>
    <t xml:space="preserve">999230192005062	</t>
  </si>
  <si>
    <t>[新加坡]樟宜机场皇冠假日酒店  - IHG 旗下酒店(Crowne Plaza Changi Airport, an IHG Hotel)(55280749)</t>
  </si>
  <si>
    <t>宝石翼楼标准特大床房&lt;2人入住&gt;&lt;不退款&gt;</t>
  </si>
  <si>
    <t>YUAN/BO</t>
  </si>
  <si>
    <t xml:space="preserve">4706325	</t>
  </si>
  <si>
    <t xml:space="preserve">29105528	</t>
  </si>
  <si>
    <t xml:space="preserve">999230294864121	</t>
  </si>
  <si>
    <t>bai/huirong,LAN/RONG</t>
  </si>
  <si>
    <t xml:space="preserve">4717135	</t>
  </si>
  <si>
    <t xml:space="preserve">45564127.21100092	</t>
  </si>
  <si>
    <t xml:space="preserve">999230298963172	</t>
  </si>
  <si>
    <t>WANG/HONGZHONG</t>
  </si>
  <si>
    <t xml:space="preserve">4718165	</t>
  </si>
  <si>
    <t xml:space="preserve">85909409	</t>
  </si>
  <si>
    <t xml:space="preserve">999230377660531	</t>
  </si>
  <si>
    <t>宝石翼楼标准特大床房&lt;2人入住&gt;&lt;不退款&gt;&lt;早餐&gt;</t>
  </si>
  <si>
    <t>Yu/hao,ZHAO/XUE</t>
  </si>
  <si>
    <t xml:space="preserve">4724339	</t>
  </si>
  <si>
    <t xml:space="preserve">61331560	</t>
  </si>
  <si>
    <t xml:space="preserve">30395482197	</t>
  </si>
  <si>
    <t>YAO/YONGJIANG,CHEN/ZIMENG,YAO/ZENGWEN</t>
  </si>
  <si>
    <t xml:space="preserve">4725863	</t>
  </si>
  <si>
    <t xml:space="preserve">89998070 , 66185194	</t>
  </si>
  <si>
    <t xml:space="preserve">999230404574651	</t>
  </si>
  <si>
    <t>YE/MINGWEI</t>
  </si>
  <si>
    <t xml:space="preserve">4727741	</t>
  </si>
  <si>
    <t xml:space="preserve">48094283	</t>
  </si>
  <si>
    <t xml:space="preserve">999230548123229	</t>
  </si>
  <si>
    <t>[帕赛市]马尼拉纽波特市智选假日酒店(Holiday Inn Express Manila Newport City, an IHG Hotel)(55920163)</t>
  </si>
  <si>
    <t>标准房&lt;2人入住&gt;&lt;不退款&gt;&lt;早餐&gt;</t>
  </si>
  <si>
    <t>NGUYEN/PHUONG THAO</t>
  </si>
  <si>
    <t xml:space="preserve">4754866	</t>
  </si>
  <si>
    <t xml:space="preserve">1009181	</t>
  </si>
  <si>
    <t xml:space="preserve">999227284386986	</t>
  </si>
  <si>
    <t>未知</t>
  </si>
  <si>
    <t>[顺安]西贡河安澜利特利兹酒店(An Lam Retreats Saigon River)(55665921)</t>
  </si>
  <si>
    <t>园景套房 1张特大床&lt;2人入住&gt;&lt;不退款&gt;&lt;早餐&gt;</t>
  </si>
  <si>
    <t>NG/HAI SANG</t>
  </si>
  <si>
    <t xml:space="preserve">4032827	</t>
  </si>
  <si>
    <t xml:space="preserve">1080945612	</t>
  </si>
  <si>
    <t>，</t>
  </si>
  <si>
    <t>直连</t>
  </si>
  <si>
    <t>本期收回1331.48元</t>
  </si>
  <si>
    <t>91260.91 HKD</t>
  </si>
  <si>
    <t>A240227093930481</t>
  </si>
  <si>
    <t>A240227093957481</t>
  </si>
  <si>
    <t>总计：91260.91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</si>
  <si>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</si>
  <si>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</si>
  <si>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</si>
  <si>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</si>
  <si>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</si>
  <si>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</si>
  <si>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</si>
  <si>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</si>
  <si>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</si>
  <si>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</si>
  <si>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</si>
  <si>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</si>
  <si>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</si>
  <si>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</si>
  <si>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</si>
  <si>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</si>
  <si>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</si>
  <si>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</si>
  <si>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</si>
  <si>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2024-02-23</t>
  </si>
  <si>
    <t>4754866</t>
  </si>
  <si>
    <t>马尼拉纽波特市智选假日酒店</t>
  </si>
  <si>
    <t>NGUYEN PHUONG THAO</t>
  </si>
  <si>
    <t>2024-02-24</t>
  </si>
  <si>
    <t>退房日周结</t>
  </si>
  <si>
    <t>517.00</t>
  </si>
  <si>
    <t>560.80</t>
  </si>
  <si>
    <t>0</t>
  </si>
  <si>
    <t>0.00</t>
  </si>
  <si>
    <t>携程汇智国际直连</t>
  </si>
  <si>
    <t>925</t>
  </si>
  <si>
    <t>2024-02-23 20:30:14</t>
  </si>
  <si>
    <t>否</t>
  </si>
  <si>
    <t>汇智国际旅游发展有限公司</t>
  </si>
  <si>
    <t>菲律宾</t>
  </si>
  <si>
    <t>2024-02-16</t>
  </si>
  <si>
    <t>4727741</t>
  </si>
  <si>
    <t>新加坡樟宜机场皇冠假日酒店</t>
  </si>
  <si>
    <t>YE MINGWEI</t>
  </si>
  <si>
    <t>2024-02-22</t>
  </si>
  <si>
    <t>3556.00</t>
  </si>
  <si>
    <t>3849.74</t>
  </si>
  <si>
    <t>2024-02-20 16:01:39</t>
  </si>
  <si>
    <t>直采</t>
  </si>
  <si>
    <t>新加坡</t>
  </si>
  <si>
    <t>2024-02-15</t>
  </si>
  <si>
    <t>4725863</t>
  </si>
  <si>
    <t>YAO YONGJIANG,CHEN ZIMENG,YAO ZENGWEN</t>
  </si>
  <si>
    <t>3849.32</t>
  </si>
  <si>
    <t>2024-02-20 16:30:19</t>
  </si>
  <si>
    <t>4724339</t>
  </si>
  <si>
    <t>Yu hao,ZHAO XUE</t>
  </si>
  <si>
    <t>1889.00</t>
  </si>
  <si>
    <t>2044.81</t>
  </si>
  <si>
    <t>2024-02-20 16:39:46</t>
  </si>
  <si>
    <t>2024-02-13</t>
  </si>
  <si>
    <t>4718165</t>
  </si>
  <si>
    <t>WANG HONGZHONG</t>
  </si>
  <si>
    <t>2024-02-21</t>
  </si>
  <si>
    <t>5004.01</t>
  </si>
  <si>
    <t>5422.05</t>
  </si>
  <si>
    <t>2024-02-13 13:21:09</t>
  </si>
  <si>
    <t>4717135</t>
  </si>
  <si>
    <t>bai huirong,LAN RONG</t>
  </si>
  <si>
    <t>3336.01</t>
  </si>
  <si>
    <t>3614.70</t>
  </si>
  <si>
    <t>2024-02-13 13:47:25</t>
  </si>
  <si>
    <t>2024-02-09</t>
  </si>
  <si>
    <t>4706325</t>
  </si>
  <si>
    <t>YUAN BO</t>
  </si>
  <si>
    <t>1668.00</t>
  </si>
  <si>
    <t>1807.15</t>
  </si>
  <si>
    <t>2024-02-09 14:52:14</t>
  </si>
  <si>
    <t>2024-01-14</t>
  </si>
  <si>
    <t>4595224</t>
  </si>
  <si>
    <t>新加坡史蒂芬诺富特酒店</t>
  </si>
  <si>
    <t>LIAO YU CHIEH,HONG JIAN KAI</t>
  </si>
  <si>
    <t>5530.00</t>
  </si>
  <si>
    <t>6016.10</t>
  </si>
  <si>
    <t>2024-01-15 10:42:42</t>
  </si>
  <si>
    <t>2023-12-18</t>
  </si>
  <si>
    <t>4457259</t>
  </si>
  <si>
    <t>岘港美利亚海滩度假酒店</t>
  </si>
  <si>
    <t>KUZUOKA HIROMI</t>
  </si>
  <si>
    <t>753.00</t>
  </si>
  <si>
    <t>823.13</t>
  </si>
  <si>
    <t>2023-12-19 11:46:50</t>
  </si>
  <si>
    <t>越南</t>
  </si>
  <si>
    <t>2023-12-15</t>
  </si>
  <si>
    <t>4441991</t>
  </si>
  <si>
    <t>曼谷柏悦酒店</t>
  </si>
  <si>
    <t>FU CHIH FENG</t>
  </si>
  <si>
    <t>4576.01</t>
  </si>
  <si>
    <t>5014.80</t>
  </si>
  <si>
    <t>2023-12-18 10:19:00</t>
  </si>
  <si>
    <t>泰国</t>
  </si>
  <si>
    <t>2023-11-18</t>
  </si>
  <si>
    <t>4274085</t>
  </si>
  <si>
    <t>贝尔蒙特马尼拉酒店</t>
  </si>
  <si>
    <t>ASADA KOSUKE</t>
  </si>
  <si>
    <t>3732.91</t>
  </si>
  <si>
    <t>4026.00</t>
  </si>
  <si>
    <t>2023-11-18 23:48:34</t>
  </si>
  <si>
    <t>2023-11-13</t>
  </si>
  <si>
    <t>4244685</t>
  </si>
  <si>
    <t>拉威棕榈滩度假酒店(SHA Extra Plus)</t>
  </si>
  <si>
    <t>SU LIQING,RAKOV VLADIMIR,LIN XIAOQI,LIN XIAOYING</t>
  </si>
  <si>
    <t>5464.02</t>
  </si>
  <si>
    <t>5842.00</t>
  </si>
  <si>
    <t>2023-11-13 16:06:05</t>
  </si>
  <si>
    <t>2023-11-06</t>
  </si>
  <si>
    <t>4205291</t>
  </si>
  <si>
    <t>阿格里阿迪斯提酒店</t>
  </si>
  <si>
    <t>LEE SEUNG HYEON</t>
  </si>
  <si>
    <t>674.46</t>
  </si>
  <si>
    <t>721.96</t>
  </si>
  <si>
    <t>2023-11-06 21:23:06</t>
  </si>
  <si>
    <t>意大利</t>
  </si>
  <si>
    <t>2023-10-03</t>
  </si>
  <si>
    <t>4018284</t>
  </si>
  <si>
    <t>攀瓦布里海滨度假村(SHA Extra Plus)</t>
  </si>
  <si>
    <t>Fadzil Mohd Fadzil Bin Mohd Daud</t>
  </si>
  <si>
    <t>560.00</t>
  </si>
  <si>
    <t>598.80</t>
  </si>
  <si>
    <t>2023-10-04 11:20:10</t>
  </si>
  <si>
    <t>2023-08-25</t>
  </si>
  <si>
    <t>3831889</t>
  </si>
  <si>
    <t>椰糖公寓酒店</t>
  </si>
  <si>
    <t>RATCHAARD PREEDAPORN</t>
  </si>
  <si>
    <t>2024-02-20</t>
  </si>
  <si>
    <t>789.61</t>
  </si>
  <si>
    <t>848.68</t>
  </si>
  <si>
    <t>-848</t>
  </si>
  <si>
    <t>-789</t>
  </si>
  <si>
    <t>2023-08-25 00:23:43</t>
  </si>
  <si>
    <t>2023-08-19</t>
  </si>
  <si>
    <t>3802822</t>
  </si>
  <si>
    <t>班夫阿斯彭旅馆</t>
  </si>
  <si>
    <t>Wilson Christopher</t>
  </si>
  <si>
    <t>5005.68</t>
  </si>
  <si>
    <t>5368.02</t>
  </si>
  <si>
    <t>-5368</t>
  </si>
  <si>
    <t>-5005</t>
  </si>
  <si>
    <t>2023-08-19 01:22:40</t>
  </si>
  <si>
    <t>加拿大</t>
  </si>
  <si>
    <t>2023-08-18</t>
  </si>
  <si>
    <t>3802480</t>
  </si>
  <si>
    <t>Delmon Boutique Hotel</t>
  </si>
  <si>
    <t>MOHAMED ERFANULLA KHAN HABIBULLAH KHAN</t>
  </si>
  <si>
    <t>2024-02-17</t>
  </si>
  <si>
    <t>2266.48</t>
  </si>
  <si>
    <t>2430.54</t>
  </si>
  <si>
    <t>2023-08-18 23:26:43</t>
  </si>
  <si>
    <t>阿拉伯联合酋长国</t>
  </si>
  <si>
    <t>3802473</t>
  </si>
  <si>
    <t>2023-08-18 23:23:51</t>
  </si>
  <si>
    <t>2023-08-11</t>
  </si>
  <si>
    <t>3767381</t>
  </si>
  <si>
    <t>玛丽蒂姆斯图加特酒店</t>
  </si>
  <si>
    <t>LI YANQING,YU BIN,HE PING,ZENG FANHUI,CHENG KAIJIAN,CAO XI</t>
  </si>
  <si>
    <t>37831.78</t>
  </si>
  <si>
    <t>40877.13</t>
  </si>
  <si>
    <t>2023-08-11 19:28:53</t>
  </si>
  <si>
    <t>德国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</si>
</sst>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14</xdr:col>
      <xdr:colOff>285750</xdr:colOff>
      <xdr:row>72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487025" cy="476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45340</v>
      </c>
      <c r="G2" s="6">
        <v>45346</v>
      </c>
      <c r="H2" s="4">
        <v>2</v>
      </c>
      <c r="I2" s="4">
        <v>6</v>
      </c>
      <c r="J2" s="4">
        <v>12</v>
      </c>
      <c r="K2" s="4" t="s">
        <v>30</v>
      </c>
      <c r="L2" s="4">
        <v>1740</v>
      </c>
      <c r="M2" s="4">
        <v>1740</v>
      </c>
      <c r="N2" s="4" t="s">
        <v>31</v>
      </c>
      <c r="O2" s="4" t="s">
        <v>32</v>
      </c>
      <c r="P2" s="4" t="s">
        <v>33</v>
      </c>
      <c r="Q2" s="4">
        <v>0</v>
      </c>
      <c r="R2" s="7">
        <v>45074</v>
      </c>
      <c r="S2" s="6">
        <v>45349</v>
      </c>
      <c r="T2" s="4" t="s">
        <v>34</v>
      </c>
      <c r="U2" s="4">
        <v>1740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45345</v>
      </c>
      <c r="G3" s="6">
        <v>45346</v>
      </c>
      <c r="H3" s="4">
        <v>4</v>
      </c>
      <c r="I3" s="4">
        <v>1</v>
      </c>
      <c r="J3" s="4">
        <v>4</v>
      </c>
      <c r="K3" s="4" t="s">
        <v>30</v>
      </c>
      <c r="L3" s="4">
        <v>2423.8</v>
      </c>
      <c r="M3" s="4">
        <v>2423.8</v>
      </c>
      <c r="N3" s="4" t="s">
        <v>40</v>
      </c>
      <c r="O3" s="4" t="s">
        <v>32</v>
      </c>
      <c r="P3" s="4" t="s">
        <v>33</v>
      </c>
      <c r="Q3" s="4">
        <v>0</v>
      </c>
      <c r="R3" s="7">
        <v>45129.0000115741</v>
      </c>
      <c r="S3" s="6">
        <v>45349</v>
      </c>
      <c r="T3" s="4" t="s">
        <v>34</v>
      </c>
      <c r="U3" s="4">
        <v>2423.8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45345</v>
      </c>
      <c r="G4" s="6">
        <v>45346</v>
      </c>
      <c r="H4" s="4">
        <v>4</v>
      </c>
      <c r="I4" s="4">
        <v>1</v>
      </c>
      <c r="J4" s="4">
        <v>4</v>
      </c>
      <c r="K4" s="4" t="s">
        <v>30</v>
      </c>
      <c r="L4" s="4">
        <v>-2423.8</v>
      </c>
      <c r="M4" s="4">
        <v>-2423.8</v>
      </c>
      <c r="N4" s="4" t="s">
        <v>40</v>
      </c>
      <c r="O4" s="4" t="s">
        <v>32</v>
      </c>
      <c r="P4" s="4" t="s">
        <v>33</v>
      </c>
      <c r="Q4" s="4">
        <v>0</v>
      </c>
      <c r="R4" s="7">
        <v>45129.0000115741</v>
      </c>
      <c r="S4" s="6">
        <v>45349</v>
      </c>
      <c r="T4" s="4" t="s">
        <v>34</v>
      </c>
      <c r="U4" s="4">
        <v>-2423.8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45339</v>
      </c>
      <c r="G5" s="6">
        <v>45346</v>
      </c>
      <c r="H5" s="4">
        <v>3</v>
      </c>
      <c r="I5" s="4">
        <v>7</v>
      </c>
      <c r="J5" s="4">
        <v>21</v>
      </c>
      <c r="K5" s="4" t="s">
        <v>30</v>
      </c>
      <c r="L5" s="4">
        <v>40877.07</v>
      </c>
      <c r="M5" s="4">
        <v>40877.07</v>
      </c>
      <c r="N5" s="4" t="s">
        <v>47</v>
      </c>
      <c r="O5" s="4" t="s">
        <v>32</v>
      </c>
      <c r="P5" s="4" t="s">
        <v>33</v>
      </c>
      <c r="Q5" s="4">
        <v>0</v>
      </c>
      <c r="R5" s="7">
        <v>45149.0000115741</v>
      </c>
      <c r="S5" s="6">
        <v>45349</v>
      </c>
      <c r="T5" s="4" t="s">
        <v>34</v>
      </c>
      <c r="U5" s="4">
        <v>40877.07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45341</v>
      </c>
      <c r="G6" s="6">
        <v>45346</v>
      </c>
      <c r="H6" s="4">
        <v>1</v>
      </c>
      <c r="I6" s="4">
        <v>5</v>
      </c>
      <c r="J6" s="4">
        <v>5</v>
      </c>
      <c r="K6" s="4" t="s">
        <v>30</v>
      </c>
      <c r="L6" s="4">
        <v>6224.24</v>
      </c>
      <c r="M6" s="4">
        <v>6224.24</v>
      </c>
      <c r="N6" s="4" t="s">
        <v>53</v>
      </c>
      <c r="O6" s="4" t="s">
        <v>32</v>
      </c>
      <c r="P6" s="4" t="s">
        <v>33</v>
      </c>
      <c r="Q6" s="4">
        <v>0</v>
      </c>
      <c r="R6" s="7">
        <v>45155</v>
      </c>
      <c r="S6" s="6">
        <v>45349</v>
      </c>
      <c r="T6" s="4" t="s">
        <v>34</v>
      </c>
      <c r="U6" s="4">
        <v>6224.24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45339</v>
      </c>
      <c r="G7" s="6">
        <v>45346</v>
      </c>
      <c r="H7" s="4">
        <v>1</v>
      </c>
      <c r="I7" s="4">
        <v>7</v>
      </c>
      <c r="J7" s="4">
        <v>7</v>
      </c>
      <c r="K7" s="4" t="s">
        <v>30</v>
      </c>
      <c r="L7" s="4">
        <v>2430.5</v>
      </c>
      <c r="M7" s="4">
        <v>2430.5</v>
      </c>
      <c r="N7" s="4" t="s">
        <v>59</v>
      </c>
      <c r="O7" s="4" t="s">
        <v>32</v>
      </c>
      <c r="P7" s="4" t="s">
        <v>33</v>
      </c>
      <c r="Q7" s="4">
        <v>0</v>
      </c>
      <c r="R7" s="7">
        <v>45156</v>
      </c>
      <c r="S7" s="6">
        <v>45349</v>
      </c>
      <c r="T7" s="4" t="s">
        <v>34</v>
      </c>
      <c r="U7" s="4">
        <v>2430.5</v>
      </c>
      <c r="V7" s="4">
        <v>0</v>
      </c>
      <c r="W7" s="4">
        <v>0</v>
      </c>
      <c r="X7" s="4" t="s">
        <v>60</v>
      </c>
      <c r="Y7" s="4" t="s">
        <v>42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45339</v>
      </c>
      <c r="G8" s="6">
        <v>45346</v>
      </c>
      <c r="H8" s="4">
        <v>1</v>
      </c>
      <c r="I8" s="4">
        <v>7</v>
      </c>
      <c r="J8" s="4">
        <v>7</v>
      </c>
      <c r="K8" s="4" t="s">
        <v>30</v>
      </c>
      <c r="L8" s="4">
        <v>2430.5</v>
      </c>
      <c r="M8" s="4">
        <v>2430.5</v>
      </c>
      <c r="N8" s="4" t="s">
        <v>59</v>
      </c>
      <c r="O8" s="4" t="s">
        <v>32</v>
      </c>
      <c r="P8" s="4" t="s">
        <v>33</v>
      </c>
      <c r="Q8" s="4">
        <v>0</v>
      </c>
      <c r="R8" s="7">
        <v>45156.0000115741</v>
      </c>
      <c r="S8" s="6">
        <v>45349</v>
      </c>
      <c r="T8" s="4" t="s">
        <v>34</v>
      </c>
      <c r="U8" s="4">
        <v>2430.5</v>
      </c>
      <c r="V8" s="4">
        <v>0</v>
      </c>
      <c r="W8" s="4">
        <v>0</v>
      </c>
      <c r="X8" s="4" t="s">
        <v>62</v>
      </c>
      <c r="Y8" s="4" t="s">
        <v>42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45342</v>
      </c>
      <c r="G9" s="6">
        <v>45346</v>
      </c>
      <c r="H9" s="4">
        <v>1</v>
      </c>
      <c r="I9" s="4">
        <v>4</v>
      </c>
      <c r="J9" s="4">
        <v>4</v>
      </c>
      <c r="K9" s="4" t="s">
        <v>30</v>
      </c>
      <c r="L9" s="4">
        <v>5368.02</v>
      </c>
      <c r="M9" s="4">
        <v>5368.02</v>
      </c>
      <c r="N9" s="4" t="s">
        <v>66</v>
      </c>
      <c r="O9" s="4" t="s">
        <v>32</v>
      </c>
      <c r="P9" s="4" t="s">
        <v>33</v>
      </c>
      <c r="Q9" s="4">
        <v>0</v>
      </c>
      <c r="R9" s="7">
        <v>45157.0000115741</v>
      </c>
      <c r="S9" s="6">
        <v>45349</v>
      </c>
      <c r="T9" s="4" t="s">
        <v>34</v>
      </c>
      <c r="U9" s="4">
        <v>5368.02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5">
      <c r="A10" s="4" t="s">
        <v>69</v>
      </c>
      <c r="B10" s="4" t="s">
        <v>26</v>
      </c>
      <c r="C10" s="4" t="s">
        <v>27</v>
      </c>
      <c r="D10" s="4" t="s">
        <v>70</v>
      </c>
      <c r="E10" s="4" t="s">
        <v>71</v>
      </c>
      <c r="F10" s="6">
        <v>45342</v>
      </c>
      <c r="G10" s="6">
        <v>45346</v>
      </c>
      <c r="H10" s="4">
        <v>1</v>
      </c>
      <c r="I10" s="4">
        <v>4</v>
      </c>
      <c r="J10" s="4">
        <v>4</v>
      </c>
      <c r="K10" s="4" t="s">
        <v>30</v>
      </c>
      <c r="L10" s="4">
        <v>848.68</v>
      </c>
      <c r="M10" s="4">
        <v>848.68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45163</v>
      </c>
      <c r="S10" s="6">
        <v>45349</v>
      </c>
      <c r="T10" s="4" t="s">
        <v>34</v>
      </c>
      <c r="U10" s="4">
        <v>848.68</v>
      </c>
      <c r="V10" s="4">
        <v>0</v>
      </c>
      <c r="W10" s="4">
        <v>0</v>
      </c>
      <c r="X10" s="4" t="s">
        <v>73</v>
      </c>
      <c r="Y10" s="4" t="s">
        <v>42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45344</v>
      </c>
      <c r="G11" s="6">
        <v>45346</v>
      </c>
      <c r="H11" s="4">
        <v>1</v>
      </c>
      <c r="I11" s="4">
        <v>2</v>
      </c>
      <c r="J11" s="4">
        <v>2</v>
      </c>
      <c r="K11" s="4" t="s">
        <v>30</v>
      </c>
      <c r="L11" s="4">
        <v>637.78</v>
      </c>
      <c r="M11" s="4">
        <v>637.78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45167.0000115741</v>
      </c>
      <c r="S11" s="6">
        <v>45349</v>
      </c>
      <c r="T11" s="4" t="s">
        <v>34</v>
      </c>
      <c r="U11" s="4">
        <v>637.78</v>
      </c>
      <c r="V11" s="4">
        <v>0</v>
      </c>
      <c r="W11" s="4">
        <v>0</v>
      </c>
      <c r="X11" s="4" t="s">
        <v>78</v>
      </c>
      <c r="Y11" s="4" t="s">
        <v>42</v>
      </c>
    </row>
    <row r="12" s="4" customFormat="1" spans="1:25">
      <c r="A12" s="4" t="s">
        <v>74</v>
      </c>
      <c r="B12" s="4" t="s">
        <v>26</v>
      </c>
      <c r="C12" s="4" t="s">
        <v>43</v>
      </c>
      <c r="D12" s="4" t="s">
        <v>75</v>
      </c>
      <c r="E12" s="4" t="s">
        <v>76</v>
      </c>
      <c r="F12" s="6">
        <v>45344</v>
      </c>
      <c r="G12" s="6">
        <v>45346</v>
      </c>
      <c r="H12" s="4">
        <v>1</v>
      </c>
      <c r="I12" s="4">
        <v>2</v>
      </c>
      <c r="J12" s="4">
        <v>2</v>
      </c>
      <c r="K12" s="4" t="s">
        <v>30</v>
      </c>
      <c r="L12" s="4">
        <v>-637.78</v>
      </c>
      <c r="M12" s="4">
        <v>-637.78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45167.0000115741</v>
      </c>
      <c r="S12" s="6">
        <v>45349</v>
      </c>
      <c r="T12" s="4" t="s">
        <v>34</v>
      </c>
      <c r="U12" s="4">
        <v>-637.78</v>
      </c>
      <c r="V12" s="4">
        <v>0</v>
      </c>
      <c r="W12" s="4">
        <v>0</v>
      </c>
      <c r="X12" s="4" t="s">
        <v>78</v>
      </c>
      <c r="Y12" s="4" t="s">
        <v>42</v>
      </c>
    </row>
    <row r="13" s="4" customFormat="1" spans="1:25">
      <c r="A13" s="4" t="s">
        <v>50</v>
      </c>
      <c r="B13" s="4" t="s">
        <v>26</v>
      </c>
      <c r="C13" s="4" t="s">
        <v>43</v>
      </c>
      <c r="D13" s="4" t="s">
        <v>51</v>
      </c>
      <c r="E13" s="4" t="s">
        <v>52</v>
      </c>
      <c r="F13" s="6">
        <v>45341</v>
      </c>
      <c r="G13" s="6">
        <v>45346</v>
      </c>
      <c r="H13" s="4">
        <v>1</v>
      </c>
      <c r="I13" s="4">
        <v>5</v>
      </c>
      <c r="J13" s="4">
        <v>5</v>
      </c>
      <c r="K13" s="4" t="s">
        <v>30</v>
      </c>
      <c r="L13" s="4">
        <v>-6224.24</v>
      </c>
      <c r="M13" s="4">
        <v>-6224.24</v>
      </c>
      <c r="N13" s="4" t="s">
        <v>53</v>
      </c>
      <c r="O13" s="4" t="s">
        <v>32</v>
      </c>
      <c r="P13" s="4" t="s">
        <v>33</v>
      </c>
      <c r="Q13" s="4">
        <v>0</v>
      </c>
      <c r="R13" s="7">
        <v>45155</v>
      </c>
      <c r="S13" s="6">
        <v>45349</v>
      </c>
      <c r="T13" s="4" t="s">
        <v>34</v>
      </c>
      <c r="U13" s="4">
        <v>-6224.24</v>
      </c>
      <c r="V13" s="4">
        <v>0</v>
      </c>
      <c r="W13" s="4">
        <v>0</v>
      </c>
      <c r="X13" s="4" t="s">
        <v>54</v>
      </c>
      <c r="Y13" s="4" t="s">
        <v>55</v>
      </c>
    </row>
    <row r="14" s="4" customFormat="1" spans="1:25">
      <c r="A14" s="4" t="s">
        <v>25</v>
      </c>
      <c r="B14" s="4" t="s">
        <v>26</v>
      </c>
      <c r="C14" s="4" t="s">
        <v>43</v>
      </c>
      <c r="D14" s="4" t="s">
        <v>28</v>
      </c>
      <c r="E14" s="4" t="s">
        <v>29</v>
      </c>
      <c r="F14" s="6">
        <v>45340</v>
      </c>
      <c r="G14" s="6">
        <v>45346</v>
      </c>
      <c r="H14" s="4">
        <v>2</v>
      </c>
      <c r="I14" s="4">
        <v>6</v>
      </c>
      <c r="J14" s="4">
        <v>12</v>
      </c>
      <c r="K14" s="4" t="s">
        <v>30</v>
      </c>
      <c r="L14" s="4">
        <v>-1740</v>
      </c>
      <c r="M14" s="4">
        <v>-1740</v>
      </c>
      <c r="N14" s="4" t="s">
        <v>31</v>
      </c>
      <c r="O14" s="4" t="s">
        <v>32</v>
      </c>
      <c r="P14" s="4" t="s">
        <v>33</v>
      </c>
      <c r="Q14" s="4">
        <v>0</v>
      </c>
      <c r="R14" s="7">
        <v>45074</v>
      </c>
      <c r="S14" s="6">
        <v>45349</v>
      </c>
      <c r="T14" s="4" t="s">
        <v>34</v>
      </c>
      <c r="U14" s="4">
        <v>-1740</v>
      </c>
      <c r="V14" s="4">
        <v>0</v>
      </c>
      <c r="W14" s="4">
        <v>0</v>
      </c>
      <c r="X14" s="4" t="s">
        <v>35</v>
      </c>
      <c r="Y14" s="4" t="s">
        <v>36</v>
      </c>
    </row>
    <row r="15" s="4" customFormat="1" spans="1:25">
      <c r="A15" s="4" t="s">
        <v>69</v>
      </c>
      <c r="B15" s="4" t="s">
        <v>26</v>
      </c>
      <c r="C15" s="4" t="s">
        <v>43</v>
      </c>
      <c r="D15" s="4" t="s">
        <v>70</v>
      </c>
      <c r="E15" s="4" t="s">
        <v>71</v>
      </c>
      <c r="F15" s="6">
        <v>45342</v>
      </c>
      <c r="G15" s="6">
        <v>45346</v>
      </c>
      <c r="H15" s="4">
        <v>1</v>
      </c>
      <c r="I15" s="4">
        <v>4</v>
      </c>
      <c r="J15" s="4">
        <v>4</v>
      </c>
      <c r="K15" s="4" t="s">
        <v>30</v>
      </c>
      <c r="L15" s="4">
        <v>-848.68</v>
      </c>
      <c r="M15" s="4">
        <v>-848.68</v>
      </c>
      <c r="N15" s="4" t="s">
        <v>72</v>
      </c>
      <c r="O15" s="4" t="s">
        <v>32</v>
      </c>
      <c r="P15" s="4" t="s">
        <v>33</v>
      </c>
      <c r="Q15" s="4">
        <v>0</v>
      </c>
      <c r="R15" s="7">
        <v>45163</v>
      </c>
      <c r="S15" s="6">
        <v>45349</v>
      </c>
      <c r="T15" s="4" t="s">
        <v>34</v>
      </c>
      <c r="U15" s="4">
        <v>-848.68</v>
      </c>
      <c r="V15" s="4">
        <v>0</v>
      </c>
      <c r="W15" s="4">
        <v>0</v>
      </c>
      <c r="X15" s="4" t="s">
        <v>73</v>
      </c>
      <c r="Y15" s="4" t="s">
        <v>42</v>
      </c>
    </row>
    <row r="16" s="4" customFormat="1" spans="1:25">
      <c r="A16" s="4" t="s">
        <v>79</v>
      </c>
      <c r="B16" s="4" t="s">
        <v>26</v>
      </c>
      <c r="C16" s="4" t="s">
        <v>27</v>
      </c>
      <c r="D16" s="4" t="s">
        <v>80</v>
      </c>
      <c r="E16" s="4" t="s">
        <v>81</v>
      </c>
      <c r="F16" s="6">
        <v>45345</v>
      </c>
      <c r="G16" s="6">
        <v>45346</v>
      </c>
      <c r="H16" s="4">
        <v>1</v>
      </c>
      <c r="I16" s="4">
        <v>1</v>
      </c>
      <c r="J16" s="4">
        <v>1</v>
      </c>
      <c r="K16" s="4" t="s">
        <v>30</v>
      </c>
      <c r="L16" s="4">
        <v>598.8</v>
      </c>
      <c r="M16" s="4">
        <v>598.8</v>
      </c>
      <c r="N16" s="4" t="s">
        <v>82</v>
      </c>
      <c r="O16" s="4" t="s">
        <v>32</v>
      </c>
      <c r="P16" s="4" t="s">
        <v>33</v>
      </c>
      <c r="Q16" s="4">
        <v>0</v>
      </c>
      <c r="R16" s="7">
        <v>45202.0000115741</v>
      </c>
      <c r="S16" s="6">
        <v>45349</v>
      </c>
      <c r="T16" s="4" t="s">
        <v>34</v>
      </c>
      <c r="U16" s="4">
        <v>598.8</v>
      </c>
      <c r="V16" s="4">
        <v>0</v>
      </c>
      <c r="W16" s="4">
        <v>0</v>
      </c>
      <c r="X16" s="4" t="s">
        <v>83</v>
      </c>
      <c r="Y16" s="4" t="s">
        <v>84</v>
      </c>
    </row>
    <row r="17" s="4" customFormat="1" spans="1:25">
      <c r="A17" s="4" t="s">
        <v>85</v>
      </c>
      <c r="B17" s="4" t="s">
        <v>26</v>
      </c>
      <c r="C17" s="4" t="s">
        <v>27</v>
      </c>
      <c r="D17" s="4" t="s">
        <v>86</v>
      </c>
      <c r="E17" s="4" t="s">
        <v>87</v>
      </c>
      <c r="F17" s="6">
        <v>45344</v>
      </c>
      <c r="G17" s="6">
        <v>45346</v>
      </c>
      <c r="H17" s="4">
        <v>1</v>
      </c>
      <c r="I17" s="4">
        <v>2</v>
      </c>
      <c r="J17" s="4">
        <v>2</v>
      </c>
      <c r="K17" s="4" t="s">
        <v>30</v>
      </c>
      <c r="L17" s="4">
        <v>721.96</v>
      </c>
      <c r="M17" s="4">
        <v>721.96</v>
      </c>
      <c r="N17" s="4" t="s">
        <v>88</v>
      </c>
      <c r="O17" s="4" t="s">
        <v>32</v>
      </c>
      <c r="P17" s="4" t="s">
        <v>33</v>
      </c>
      <c r="Q17" s="4">
        <v>0</v>
      </c>
      <c r="R17" s="7">
        <v>45236</v>
      </c>
      <c r="S17" s="6">
        <v>45349</v>
      </c>
      <c r="T17" s="4" t="s">
        <v>34</v>
      </c>
      <c r="U17" s="4">
        <v>721.96</v>
      </c>
      <c r="V17" s="4">
        <v>0</v>
      </c>
      <c r="W17" s="4">
        <v>0</v>
      </c>
      <c r="X17" s="4" t="s">
        <v>89</v>
      </c>
      <c r="Y17" s="4" t="s">
        <v>90</v>
      </c>
    </row>
    <row r="18" s="4" customFormat="1" spans="1:25">
      <c r="A18" s="4" t="s">
        <v>91</v>
      </c>
      <c r="B18" s="4" t="s">
        <v>26</v>
      </c>
      <c r="C18" s="4" t="s">
        <v>27</v>
      </c>
      <c r="D18" s="4" t="s">
        <v>92</v>
      </c>
      <c r="E18" s="4" t="s">
        <v>93</v>
      </c>
      <c r="F18" s="6">
        <v>45338</v>
      </c>
      <c r="G18" s="6">
        <v>45346</v>
      </c>
      <c r="H18" s="4">
        <v>1</v>
      </c>
      <c r="I18" s="4">
        <v>8</v>
      </c>
      <c r="J18" s="4">
        <v>8</v>
      </c>
      <c r="K18" s="4" t="s">
        <v>30</v>
      </c>
      <c r="L18" s="4">
        <v>5842</v>
      </c>
      <c r="M18" s="4">
        <v>5842</v>
      </c>
      <c r="N18" s="4" t="s">
        <v>94</v>
      </c>
      <c r="O18" s="4" t="s">
        <v>32</v>
      </c>
      <c r="P18" s="4" t="s">
        <v>33</v>
      </c>
      <c r="Q18" s="4">
        <v>0</v>
      </c>
      <c r="R18" s="7">
        <v>45243.0000115741</v>
      </c>
      <c r="S18" s="6">
        <v>45349</v>
      </c>
      <c r="T18" s="4" t="s">
        <v>34</v>
      </c>
      <c r="U18" s="4">
        <v>5842</v>
      </c>
      <c r="V18" s="4">
        <v>0</v>
      </c>
      <c r="W18" s="4">
        <v>0</v>
      </c>
      <c r="X18" s="4" t="s">
        <v>95</v>
      </c>
      <c r="Y18" s="4" t="s">
        <v>96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98</v>
      </c>
      <c r="E19" s="4" t="s">
        <v>99</v>
      </c>
      <c r="F19" s="6">
        <v>45344</v>
      </c>
      <c r="G19" s="6">
        <v>45346</v>
      </c>
      <c r="H19" s="4">
        <v>1</v>
      </c>
      <c r="I19" s="4">
        <v>2</v>
      </c>
      <c r="J19" s="4">
        <v>2</v>
      </c>
      <c r="K19" s="4" t="s">
        <v>30</v>
      </c>
      <c r="L19" s="4">
        <v>4026</v>
      </c>
      <c r="M19" s="4">
        <v>4026</v>
      </c>
      <c r="N19" s="4" t="s">
        <v>100</v>
      </c>
      <c r="O19" s="4" t="s">
        <v>32</v>
      </c>
      <c r="P19" s="4" t="s">
        <v>33</v>
      </c>
      <c r="Q19" s="4">
        <v>0</v>
      </c>
      <c r="R19" s="7">
        <v>45248.0000115741</v>
      </c>
      <c r="S19" s="6">
        <v>45349</v>
      </c>
      <c r="T19" s="4" t="s">
        <v>34</v>
      </c>
      <c r="U19" s="4">
        <v>4026</v>
      </c>
      <c r="V19" s="4">
        <v>0</v>
      </c>
      <c r="W19" s="4">
        <v>0</v>
      </c>
      <c r="X19" s="4" t="s">
        <v>101</v>
      </c>
      <c r="Y19" s="4" t="s">
        <v>42</v>
      </c>
    </row>
    <row r="20" s="4" customFormat="1" spans="1:25">
      <c r="A20" s="4" t="s">
        <v>102</v>
      </c>
      <c r="B20" s="4" t="s">
        <v>26</v>
      </c>
      <c r="C20" s="4" t="s">
        <v>27</v>
      </c>
      <c r="D20" s="4" t="s">
        <v>103</v>
      </c>
      <c r="E20" s="4" t="s">
        <v>104</v>
      </c>
      <c r="F20" s="6">
        <v>45345</v>
      </c>
      <c r="G20" s="6">
        <v>45346</v>
      </c>
      <c r="H20" s="4">
        <v>1</v>
      </c>
      <c r="I20" s="4">
        <v>1</v>
      </c>
      <c r="J20" s="4">
        <v>1</v>
      </c>
      <c r="K20" s="4" t="s">
        <v>30</v>
      </c>
      <c r="L20" s="4">
        <v>659.88</v>
      </c>
      <c r="M20" s="4">
        <v>659.88</v>
      </c>
      <c r="N20" s="4" t="s">
        <v>105</v>
      </c>
      <c r="O20" s="4" t="s">
        <v>32</v>
      </c>
      <c r="P20" s="4" t="s">
        <v>33</v>
      </c>
      <c r="Q20" s="4">
        <v>0</v>
      </c>
      <c r="R20" s="7">
        <v>45250.0000115741</v>
      </c>
      <c r="S20" s="6">
        <v>45349</v>
      </c>
      <c r="T20" s="4" t="s">
        <v>34</v>
      </c>
      <c r="U20" s="4">
        <v>659.88</v>
      </c>
      <c r="V20" s="4">
        <v>0</v>
      </c>
      <c r="W20" s="4">
        <v>0</v>
      </c>
      <c r="X20" s="4" t="s">
        <v>106</v>
      </c>
      <c r="Y20" s="4" t="s">
        <v>42</v>
      </c>
    </row>
    <row r="21" s="4" customFormat="1" spans="1:25">
      <c r="A21" s="4" t="s">
        <v>63</v>
      </c>
      <c r="B21" s="4" t="s">
        <v>26</v>
      </c>
      <c r="C21" s="4" t="s">
        <v>43</v>
      </c>
      <c r="D21" s="4" t="s">
        <v>64</v>
      </c>
      <c r="E21" s="4" t="s">
        <v>65</v>
      </c>
      <c r="F21" s="6">
        <v>45342</v>
      </c>
      <c r="G21" s="6">
        <v>45346</v>
      </c>
      <c r="H21" s="4">
        <v>1</v>
      </c>
      <c r="I21" s="4">
        <v>4</v>
      </c>
      <c r="J21" s="4">
        <v>4</v>
      </c>
      <c r="K21" s="4" t="s">
        <v>30</v>
      </c>
      <c r="L21" s="4">
        <v>-5368.02</v>
      </c>
      <c r="M21" s="4">
        <v>-5368.02</v>
      </c>
      <c r="N21" s="4" t="s">
        <v>66</v>
      </c>
      <c r="O21" s="4" t="s">
        <v>32</v>
      </c>
      <c r="P21" s="4" t="s">
        <v>33</v>
      </c>
      <c r="Q21" s="4">
        <v>0</v>
      </c>
      <c r="R21" s="7">
        <v>45157.0000115741</v>
      </c>
      <c r="S21" s="6">
        <v>45349</v>
      </c>
      <c r="T21" s="4" t="s">
        <v>34</v>
      </c>
      <c r="U21" s="4">
        <v>-5368.02</v>
      </c>
      <c r="V21" s="4">
        <v>0</v>
      </c>
      <c r="W21" s="4">
        <v>0</v>
      </c>
      <c r="X21" s="4" t="s">
        <v>67</v>
      </c>
      <c r="Y21" s="4" t="s">
        <v>68</v>
      </c>
    </row>
    <row r="22" s="4" customFormat="1" spans="1:25">
      <c r="A22" s="4" t="s">
        <v>102</v>
      </c>
      <c r="B22" s="4" t="s">
        <v>26</v>
      </c>
      <c r="C22" s="4" t="s">
        <v>43</v>
      </c>
      <c r="D22" s="4" t="s">
        <v>103</v>
      </c>
      <c r="E22" s="4" t="s">
        <v>104</v>
      </c>
      <c r="F22" s="6">
        <v>45345</v>
      </c>
      <c r="G22" s="6">
        <v>45346</v>
      </c>
      <c r="H22" s="4">
        <v>1</v>
      </c>
      <c r="I22" s="4">
        <v>1</v>
      </c>
      <c r="J22" s="4">
        <v>1</v>
      </c>
      <c r="K22" s="4" t="s">
        <v>30</v>
      </c>
      <c r="L22" s="4">
        <v>-659.88</v>
      </c>
      <c r="M22" s="4">
        <v>-659.88</v>
      </c>
      <c r="N22" s="4" t="s">
        <v>105</v>
      </c>
      <c r="O22" s="4" t="s">
        <v>32</v>
      </c>
      <c r="P22" s="4" t="s">
        <v>33</v>
      </c>
      <c r="Q22" s="4">
        <v>0</v>
      </c>
      <c r="R22" s="7">
        <v>45250.0000115741</v>
      </c>
      <c r="S22" s="6">
        <v>45349</v>
      </c>
      <c r="T22" s="4" t="s">
        <v>34</v>
      </c>
      <c r="U22" s="4">
        <v>-659.88</v>
      </c>
      <c r="V22" s="4">
        <v>0</v>
      </c>
      <c r="W22" s="4">
        <v>0</v>
      </c>
      <c r="X22" s="4" t="s">
        <v>106</v>
      </c>
      <c r="Y22" s="4" t="s">
        <v>42</v>
      </c>
    </row>
    <row r="23" s="4" customFormat="1" spans="1:25">
      <c r="A23" s="4" t="s">
        <v>107</v>
      </c>
      <c r="B23" s="4" t="s">
        <v>26</v>
      </c>
      <c r="C23" s="4" t="s">
        <v>27</v>
      </c>
      <c r="D23" s="4" t="s">
        <v>108</v>
      </c>
      <c r="E23" s="4" t="s">
        <v>109</v>
      </c>
      <c r="F23" s="6">
        <v>45344</v>
      </c>
      <c r="G23" s="6">
        <v>45346</v>
      </c>
      <c r="H23" s="4">
        <v>1</v>
      </c>
      <c r="I23" s="4">
        <v>2</v>
      </c>
      <c r="J23" s="4">
        <v>2</v>
      </c>
      <c r="K23" s="4" t="s">
        <v>30</v>
      </c>
      <c r="L23" s="4">
        <v>5014.8</v>
      </c>
      <c r="M23" s="4">
        <v>5014.8</v>
      </c>
      <c r="N23" s="4" t="s">
        <v>110</v>
      </c>
      <c r="O23" s="4" t="s">
        <v>32</v>
      </c>
      <c r="P23" s="4" t="s">
        <v>33</v>
      </c>
      <c r="Q23" s="4">
        <v>0</v>
      </c>
      <c r="R23" s="7">
        <v>45275.0000115741</v>
      </c>
      <c r="S23" s="6">
        <v>45349</v>
      </c>
      <c r="T23" s="4" t="s">
        <v>34</v>
      </c>
      <c r="U23" s="4">
        <v>5014.8</v>
      </c>
      <c r="V23" s="4">
        <v>0</v>
      </c>
      <c r="W23" s="4">
        <v>0</v>
      </c>
      <c r="X23" s="4" t="s">
        <v>111</v>
      </c>
      <c r="Y23" s="4" t="s">
        <v>112</v>
      </c>
    </row>
    <row r="24" s="4" customFormat="1" spans="1:25">
      <c r="A24" s="4" t="s">
        <v>113</v>
      </c>
      <c r="B24" s="4" t="s">
        <v>26</v>
      </c>
      <c r="C24" s="4" t="s">
        <v>27</v>
      </c>
      <c r="D24" s="4" t="s">
        <v>114</v>
      </c>
      <c r="E24" s="4" t="s">
        <v>115</v>
      </c>
      <c r="F24" s="6">
        <v>45345</v>
      </c>
      <c r="G24" s="6">
        <v>45346</v>
      </c>
      <c r="H24" s="4">
        <v>1</v>
      </c>
      <c r="I24" s="4">
        <v>1</v>
      </c>
      <c r="J24" s="4">
        <v>1</v>
      </c>
      <c r="K24" s="4" t="s">
        <v>30</v>
      </c>
      <c r="L24" s="4">
        <v>823.13</v>
      </c>
      <c r="M24" s="4">
        <v>823.13</v>
      </c>
      <c r="N24" s="4" t="s">
        <v>116</v>
      </c>
      <c r="O24" s="4" t="s">
        <v>32</v>
      </c>
      <c r="P24" s="4" t="s">
        <v>33</v>
      </c>
      <c r="Q24" s="4">
        <v>0</v>
      </c>
      <c r="R24" s="7">
        <v>45278</v>
      </c>
      <c r="S24" s="6">
        <v>45349</v>
      </c>
      <c r="T24" s="4" t="s">
        <v>34</v>
      </c>
      <c r="U24" s="4">
        <v>823.13</v>
      </c>
      <c r="V24" s="4">
        <v>0</v>
      </c>
      <c r="W24" s="4">
        <v>0</v>
      </c>
      <c r="X24" s="4" t="s">
        <v>117</v>
      </c>
      <c r="Y24" s="4" t="s">
        <v>118</v>
      </c>
    </row>
    <row r="25" s="4" customFormat="1" spans="1:25">
      <c r="A25" s="4" t="s">
        <v>119</v>
      </c>
      <c r="B25" s="4" t="s">
        <v>26</v>
      </c>
      <c r="C25" s="4" t="s">
        <v>27</v>
      </c>
      <c r="D25" s="4" t="s">
        <v>120</v>
      </c>
      <c r="E25" s="4" t="s">
        <v>121</v>
      </c>
      <c r="F25" s="6">
        <v>45344</v>
      </c>
      <c r="G25" s="6">
        <v>45346</v>
      </c>
      <c r="H25" s="4">
        <v>2</v>
      </c>
      <c r="I25" s="4">
        <v>2</v>
      </c>
      <c r="J25" s="4">
        <v>4</v>
      </c>
      <c r="K25" s="4" t="s">
        <v>30</v>
      </c>
      <c r="L25" s="4">
        <v>6016.1</v>
      </c>
      <c r="M25" s="4">
        <v>6016.1</v>
      </c>
      <c r="N25" s="4" t="s">
        <v>122</v>
      </c>
      <c r="O25" s="4" t="s">
        <v>32</v>
      </c>
      <c r="P25" s="4" t="s">
        <v>33</v>
      </c>
      <c r="Q25" s="4">
        <v>0</v>
      </c>
      <c r="R25" s="7">
        <v>45305.0000115741</v>
      </c>
      <c r="S25" s="6">
        <v>45349</v>
      </c>
      <c r="T25" s="4" t="s">
        <v>34</v>
      </c>
      <c r="U25" s="4">
        <v>6016.1</v>
      </c>
      <c r="V25" s="4">
        <v>0</v>
      </c>
      <c r="W25" s="4">
        <v>0</v>
      </c>
      <c r="X25" s="4" t="s">
        <v>123</v>
      </c>
      <c r="Y25" s="4" t="s">
        <v>124</v>
      </c>
    </row>
    <row r="26" s="4" customFormat="1" spans="1:25">
      <c r="A26" s="4" t="s">
        <v>125</v>
      </c>
      <c r="B26" s="4" t="s">
        <v>26</v>
      </c>
      <c r="C26" s="4" t="s">
        <v>27</v>
      </c>
      <c r="D26" s="4" t="s">
        <v>126</v>
      </c>
      <c r="E26" s="4" t="s">
        <v>127</v>
      </c>
      <c r="F26" s="6">
        <v>45345</v>
      </c>
      <c r="G26" s="6">
        <v>45346</v>
      </c>
      <c r="H26" s="4">
        <v>2</v>
      </c>
      <c r="I26" s="4">
        <v>1</v>
      </c>
      <c r="J26" s="4">
        <v>2</v>
      </c>
      <c r="K26" s="4" t="s">
        <v>30</v>
      </c>
      <c r="L26" s="4">
        <v>825</v>
      </c>
      <c r="M26" s="4">
        <v>825</v>
      </c>
      <c r="N26" s="4" t="s">
        <v>128</v>
      </c>
      <c r="O26" s="4" t="s">
        <v>32</v>
      </c>
      <c r="P26" s="4" t="s">
        <v>33</v>
      </c>
      <c r="Q26" s="4">
        <v>0</v>
      </c>
      <c r="R26" s="7">
        <v>45318.0000115741</v>
      </c>
      <c r="S26" s="6">
        <v>45349</v>
      </c>
      <c r="T26" s="4" t="s">
        <v>34</v>
      </c>
      <c r="U26" s="4">
        <v>825</v>
      </c>
      <c r="V26" s="4">
        <v>0</v>
      </c>
      <c r="W26" s="4">
        <v>0</v>
      </c>
      <c r="X26" s="4" t="s">
        <v>129</v>
      </c>
      <c r="Y26" s="4" t="s">
        <v>42</v>
      </c>
    </row>
    <row r="27" s="4" customFormat="1" spans="1:25">
      <c r="A27" s="4" t="s">
        <v>125</v>
      </c>
      <c r="B27" s="4" t="s">
        <v>26</v>
      </c>
      <c r="C27" s="4" t="s">
        <v>43</v>
      </c>
      <c r="D27" s="4" t="s">
        <v>126</v>
      </c>
      <c r="E27" s="4" t="s">
        <v>127</v>
      </c>
      <c r="F27" s="6">
        <v>45345</v>
      </c>
      <c r="G27" s="6">
        <v>45346</v>
      </c>
      <c r="H27" s="4">
        <v>2</v>
      </c>
      <c r="I27" s="4">
        <v>1</v>
      </c>
      <c r="J27" s="4">
        <v>2</v>
      </c>
      <c r="K27" s="4" t="s">
        <v>30</v>
      </c>
      <c r="L27" s="4">
        <v>-825</v>
      </c>
      <c r="M27" s="4">
        <v>-825</v>
      </c>
      <c r="N27" s="4" t="s">
        <v>128</v>
      </c>
      <c r="O27" s="4" t="s">
        <v>32</v>
      </c>
      <c r="P27" s="4" t="s">
        <v>33</v>
      </c>
      <c r="Q27" s="4">
        <v>0</v>
      </c>
      <c r="R27" s="7">
        <v>45318.0000115741</v>
      </c>
      <c r="S27" s="6">
        <v>45349</v>
      </c>
      <c r="T27" s="4" t="s">
        <v>34</v>
      </c>
      <c r="U27" s="4">
        <v>-825</v>
      </c>
      <c r="V27" s="4">
        <v>0</v>
      </c>
      <c r="W27" s="4">
        <v>0</v>
      </c>
      <c r="X27" s="4" t="s">
        <v>129</v>
      </c>
      <c r="Y27" s="4" t="s">
        <v>42</v>
      </c>
    </row>
    <row r="28" s="4" customFormat="1" spans="1:25">
      <c r="A28" s="4" t="s">
        <v>130</v>
      </c>
      <c r="B28" s="4" t="s">
        <v>26</v>
      </c>
      <c r="C28" s="4" t="s">
        <v>27</v>
      </c>
      <c r="D28" s="4" t="s">
        <v>131</v>
      </c>
      <c r="E28" s="4" t="s">
        <v>132</v>
      </c>
      <c r="F28" s="6">
        <v>45345</v>
      </c>
      <c r="G28" s="6">
        <v>45346</v>
      </c>
      <c r="H28" s="4">
        <v>1</v>
      </c>
      <c r="I28" s="4">
        <v>1</v>
      </c>
      <c r="J28" s="4">
        <v>1</v>
      </c>
      <c r="K28" s="4" t="s">
        <v>30</v>
      </c>
      <c r="L28" s="4">
        <v>1807.15</v>
      </c>
      <c r="M28" s="4">
        <v>1807.15</v>
      </c>
      <c r="N28" s="4" t="s">
        <v>133</v>
      </c>
      <c r="O28" s="4" t="s">
        <v>32</v>
      </c>
      <c r="P28" s="4" t="s">
        <v>33</v>
      </c>
      <c r="Q28" s="4">
        <v>0</v>
      </c>
      <c r="R28" s="7">
        <v>45331</v>
      </c>
      <c r="S28" s="6">
        <v>45349</v>
      </c>
      <c r="T28" s="4" t="s">
        <v>34</v>
      </c>
      <c r="U28" s="4">
        <v>1807.15</v>
      </c>
      <c r="V28" s="4">
        <v>0</v>
      </c>
      <c r="W28" s="4">
        <v>0</v>
      </c>
      <c r="X28" s="4" t="s">
        <v>134</v>
      </c>
      <c r="Y28" s="4" t="s">
        <v>135</v>
      </c>
    </row>
    <row r="29" s="4" customFormat="1" spans="1:25">
      <c r="A29" s="4" t="s">
        <v>136</v>
      </c>
      <c r="B29" s="4" t="s">
        <v>26</v>
      </c>
      <c r="C29" s="4" t="s">
        <v>27</v>
      </c>
      <c r="D29" s="4" t="s">
        <v>131</v>
      </c>
      <c r="E29" s="4" t="s">
        <v>132</v>
      </c>
      <c r="F29" s="6">
        <v>45345</v>
      </c>
      <c r="G29" s="6">
        <v>45346</v>
      </c>
      <c r="H29" s="4">
        <v>2</v>
      </c>
      <c r="I29" s="4">
        <v>1</v>
      </c>
      <c r="J29" s="4">
        <v>2</v>
      </c>
      <c r="K29" s="4" t="s">
        <v>30</v>
      </c>
      <c r="L29" s="4">
        <v>3614.7</v>
      </c>
      <c r="M29" s="4">
        <v>3614.7</v>
      </c>
      <c r="N29" s="4" t="s">
        <v>137</v>
      </c>
      <c r="O29" s="4" t="s">
        <v>32</v>
      </c>
      <c r="P29" s="4" t="s">
        <v>33</v>
      </c>
      <c r="Q29" s="4">
        <v>0</v>
      </c>
      <c r="R29" s="7">
        <v>45335.0000115741</v>
      </c>
      <c r="S29" s="6">
        <v>45349</v>
      </c>
      <c r="T29" s="4" t="s">
        <v>34</v>
      </c>
      <c r="U29" s="4">
        <v>3614.7</v>
      </c>
      <c r="V29" s="4">
        <v>0</v>
      </c>
      <c r="W29" s="4">
        <v>0</v>
      </c>
      <c r="X29" s="4" t="s">
        <v>138</v>
      </c>
      <c r="Y29" s="4" t="s">
        <v>139</v>
      </c>
    </row>
    <row r="30" s="4" customFormat="1" spans="1:25">
      <c r="A30" s="4" t="s">
        <v>140</v>
      </c>
      <c r="B30" s="4" t="s">
        <v>26</v>
      </c>
      <c r="C30" s="4" t="s">
        <v>27</v>
      </c>
      <c r="D30" s="4" t="s">
        <v>131</v>
      </c>
      <c r="E30" s="4" t="s">
        <v>132</v>
      </c>
      <c r="F30" s="6">
        <v>45343</v>
      </c>
      <c r="G30" s="6">
        <v>45346</v>
      </c>
      <c r="H30" s="4">
        <v>1</v>
      </c>
      <c r="I30" s="4">
        <v>3</v>
      </c>
      <c r="J30" s="4">
        <v>3</v>
      </c>
      <c r="K30" s="4" t="s">
        <v>30</v>
      </c>
      <c r="L30" s="4">
        <v>5422.05</v>
      </c>
      <c r="M30" s="4">
        <v>5422.05</v>
      </c>
      <c r="N30" s="4" t="s">
        <v>141</v>
      </c>
      <c r="O30" s="4" t="s">
        <v>32</v>
      </c>
      <c r="P30" s="4" t="s">
        <v>33</v>
      </c>
      <c r="Q30" s="4">
        <v>0</v>
      </c>
      <c r="R30" s="7">
        <v>45335</v>
      </c>
      <c r="S30" s="6">
        <v>45349</v>
      </c>
      <c r="T30" s="4" t="s">
        <v>34</v>
      </c>
      <c r="U30" s="4">
        <v>5422.05</v>
      </c>
      <c r="V30" s="4">
        <v>0</v>
      </c>
      <c r="W30" s="4">
        <v>0</v>
      </c>
      <c r="X30" s="4" t="s">
        <v>142</v>
      </c>
      <c r="Y30" s="4" t="s">
        <v>143</v>
      </c>
    </row>
    <row r="31" s="4" customFormat="1" spans="1:25">
      <c r="A31" s="4" t="s">
        <v>144</v>
      </c>
      <c r="B31" s="4" t="s">
        <v>26</v>
      </c>
      <c r="C31" s="4" t="s">
        <v>27</v>
      </c>
      <c r="D31" s="4" t="s">
        <v>131</v>
      </c>
      <c r="E31" s="4" t="s">
        <v>145</v>
      </c>
      <c r="F31" s="6">
        <v>45345</v>
      </c>
      <c r="G31" s="6">
        <v>45346</v>
      </c>
      <c r="H31" s="4">
        <v>1</v>
      </c>
      <c r="I31" s="4">
        <v>1</v>
      </c>
      <c r="J31" s="4">
        <v>1</v>
      </c>
      <c r="K31" s="4" t="s">
        <v>30</v>
      </c>
      <c r="L31" s="4">
        <v>2044.81</v>
      </c>
      <c r="M31" s="4">
        <v>2044.81</v>
      </c>
      <c r="N31" s="4" t="s">
        <v>146</v>
      </c>
      <c r="O31" s="4" t="s">
        <v>32</v>
      </c>
      <c r="P31" s="4" t="s">
        <v>33</v>
      </c>
      <c r="Q31" s="4">
        <v>0</v>
      </c>
      <c r="R31" s="7">
        <v>45337.0000115741</v>
      </c>
      <c r="S31" s="6">
        <v>45349</v>
      </c>
      <c r="T31" s="4" t="s">
        <v>34</v>
      </c>
      <c r="U31" s="4">
        <v>2044.81</v>
      </c>
      <c r="V31" s="4">
        <v>0</v>
      </c>
      <c r="W31" s="4">
        <v>0</v>
      </c>
      <c r="X31" s="4" t="s">
        <v>147</v>
      </c>
      <c r="Y31" s="4" t="s">
        <v>148</v>
      </c>
    </row>
    <row r="32" s="4" customFormat="1" spans="1:25">
      <c r="A32" s="4" t="s">
        <v>149</v>
      </c>
      <c r="B32" s="4" t="s">
        <v>26</v>
      </c>
      <c r="C32" s="4" t="s">
        <v>27</v>
      </c>
      <c r="D32" s="4" t="s">
        <v>131</v>
      </c>
      <c r="E32" s="4" t="s">
        <v>132</v>
      </c>
      <c r="F32" s="6">
        <v>45345</v>
      </c>
      <c r="G32" s="6">
        <v>45346</v>
      </c>
      <c r="H32" s="4">
        <v>2</v>
      </c>
      <c r="I32" s="4">
        <v>1</v>
      </c>
      <c r="J32" s="4">
        <v>2</v>
      </c>
      <c r="K32" s="4" t="s">
        <v>30</v>
      </c>
      <c r="L32" s="4">
        <v>3849.32</v>
      </c>
      <c r="M32" s="4">
        <v>3849.32</v>
      </c>
      <c r="N32" s="4" t="s">
        <v>150</v>
      </c>
      <c r="O32" s="4" t="s">
        <v>32</v>
      </c>
      <c r="P32" s="4" t="s">
        <v>33</v>
      </c>
      <c r="Q32" s="4">
        <v>0</v>
      </c>
      <c r="R32" s="7">
        <v>45337</v>
      </c>
      <c r="S32" s="6">
        <v>45349</v>
      </c>
      <c r="T32" s="4" t="s">
        <v>34</v>
      </c>
      <c r="U32" s="4">
        <v>3849.32</v>
      </c>
      <c r="V32" s="4">
        <v>0</v>
      </c>
      <c r="W32" s="4">
        <v>0</v>
      </c>
      <c r="X32" s="4" t="s">
        <v>151</v>
      </c>
      <c r="Y32" s="4" t="s">
        <v>152</v>
      </c>
    </row>
    <row r="33" s="4" customFormat="1" spans="1:25">
      <c r="A33" s="4" t="s">
        <v>153</v>
      </c>
      <c r="B33" s="4" t="s">
        <v>26</v>
      </c>
      <c r="C33" s="4" t="s">
        <v>27</v>
      </c>
      <c r="D33" s="4" t="s">
        <v>131</v>
      </c>
      <c r="E33" s="4" t="s">
        <v>132</v>
      </c>
      <c r="F33" s="6">
        <v>45344</v>
      </c>
      <c r="G33" s="6">
        <v>45346</v>
      </c>
      <c r="H33" s="4">
        <v>1</v>
      </c>
      <c r="I33" s="4">
        <v>2</v>
      </c>
      <c r="J33" s="4">
        <v>2</v>
      </c>
      <c r="K33" s="4" t="s">
        <v>30</v>
      </c>
      <c r="L33" s="4">
        <v>3849.74</v>
      </c>
      <c r="M33" s="4">
        <v>3849.74</v>
      </c>
      <c r="N33" s="4" t="s">
        <v>154</v>
      </c>
      <c r="O33" s="4" t="s">
        <v>32</v>
      </c>
      <c r="P33" s="4" t="s">
        <v>33</v>
      </c>
      <c r="Q33" s="4">
        <v>0</v>
      </c>
      <c r="R33" s="7">
        <v>45338</v>
      </c>
      <c r="S33" s="6">
        <v>45349</v>
      </c>
      <c r="T33" s="4" t="s">
        <v>34</v>
      </c>
      <c r="U33" s="4">
        <v>3849.74</v>
      </c>
      <c r="V33" s="4">
        <v>0</v>
      </c>
      <c r="W33" s="4">
        <v>0</v>
      </c>
      <c r="X33" s="4" t="s">
        <v>155</v>
      </c>
      <c r="Y33" s="4" t="s">
        <v>156</v>
      </c>
    </row>
    <row r="34" s="4" customFormat="1" spans="1:25">
      <c r="A34" s="4" t="s">
        <v>157</v>
      </c>
      <c r="B34" s="4" t="s">
        <v>26</v>
      </c>
      <c r="C34" s="4" t="s">
        <v>27</v>
      </c>
      <c r="D34" s="4" t="s">
        <v>158</v>
      </c>
      <c r="E34" s="4" t="s">
        <v>159</v>
      </c>
      <c r="F34" s="6">
        <v>45345</v>
      </c>
      <c r="G34" s="6">
        <v>45346</v>
      </c>
      <c r="H34" s="4">
        <v>1</v>
      </c>
      <c r="I34" s="4">
        <v>1</v>
      </c>
      <c r="J34" s="4">
        <v>1</v>
      </c>
      <c r="K34" s="4" t="s">
        <v>30</v>
      </c>
      <c r="L34" s="4">
        <v>560.8</v>
      </c>
      <c r="M34" s="4">
        <v>560.8</v>
      </c>
      <c r="N34" s="4" t="s">
        <v>160</v>
      </c>
      <c r="O34" s="4" t="s">
        <v>32</v>
      </c>
      <c r="P34" s="4" t="s">
        <v>33</v>
      </c>
      <c r="Q34" s="4">
        <v>0</v>
      </c>
      <c r="R34" s="7">
        <v>45345</v>
      </c>
      <c r="S34" s="6">
        <v>45349</v>
      </c>
      <c r="T34" s="4" t="s">
        <v>34</v>
      </c>
      <c r="U34" s="4">
        <v>560.8</v>
      </c>
      <c r="V34" s="4">
        <v>0</v>
      </c>
      <c r="W34" s="4">
        <v>0</v>
      </c>
      <c r="X34" s="4" t="s">
        <v>161</v>
      </c>
      <c r="Y34" s="4" t="s">
        <v>162</v>
      </c>
    </row>
    <row r="35" s="4" customFormat="1" spans="1:25">
      <c r="A35" s="4" t="s">
        <v>163</v>
      </c>
      <c r="B35" s="4" t="s">
        <v>26</v>
      </c>
      <c r="C35" s="4" t="s">
        <v>164</v>
      </c>
      <c r="D35" s="4" t="s">
        <v>165</v>
      </c>
      <c r="E35" s="4" t="s">
        <v>166</v>
      </c>
      <c r="F35" s="6">
        <v>45208</v>
      </c>
      <c r="G35" s="6">
        <v>45210</v>
      </c>
      <c r="H35" s="4">
        <v>1</v>
      </c>
      <c r="I35" s="4">
        <v>2</v>
      </c>
      <c r="J35" s="4">
        <v>2</v>
      </c>
      <c r="K35" s="4" t="s">
        <v>30</v>
      </c>
      <c r="L35" s="4">
        <v>1331.48</v>
      </c>
      <c r="M35" s="4">
        <v>1331.48</v>
      </c>
      <c r="N35" s="4" t="s">
        <v>167</v>
      </c>
      <c r="O35" s="4" t="s">
        <v>32</v>
      </c>
      <c r="P35" s="4" t="s">
        <v>33</v>
      </c>
      <c r="Q35" s="4">
        <v>0</v>
      </c>
      <c r="R35" s="7">
        <v>45206.0859722222</v>
      </c>
      <c r="S35" s="6">
        <v>45349</v>
      </c>
      <c r="T35" s="4"/>
      <c r="U35" s="4">
        <v>0</v>
      </c>
      <c r="V35" s="4">
        <v>0</v>
      </c>
      <c r="W35" s="4">
        <v>0</v>
      </c>
      <c r="X35" s="4" t="s">
        <v>168</v>
      </c>
      <c r="Y35" s="4" t="s">
        <v>169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7"/>
  <sheetViews>
    <sheetView tabSelected="1" workbookViewId="0">
      <selection activeCell="G36" sqref="G36"/>
    </sheetView>
  </sheetViews>
  <sheetFormatPr defaultColWidth="9" defaultRowHeight="13.5"/>
  <cols>
    <col min="1" max="1" width="12.625" style="4"/>
    <col min="2" max="2" width="10.375" style="4"/>
    <col min="3" max="3" width="11.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170</v>
      </c>
    </row>
    <row r="2" s="4" customFormat="1" hidden="1" spans="1:9">
      <c r="A2" s="5">
        <v>999224460372308</v>
      </c>
      <c r="B2" s="6">
        <v>45340</v>
      </c>
      <c r="C2" s="6">
        <v>45346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999225504230716</v>
      </c>
      <c r="B3" s="6">
        <v>45345</v>
      </c>
      <c r="C3" s="6">
        <v>45346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27" si="0">D3-E3</f>
        <v>#N/A</v>
      </c>
      <c r="H3" s="4" t="e">
        <f t="shared" ref="H3:H27" si="1">$H$1&amp;F3</f>
        <v>#N/A</v>
      </c>
      <c r="I3" s="4" t="e">
        <f>VLOOKUP(A3,HOP!A:U,21,0)</f>
        <v>#N/A</v>
      </c>
    </row>
    <row r="4" s="4" customFormat="1" spans="1:9">
      <c r="A4" s="5">
        <v>999225984650414</v>
      </c>
      <c r="B4" s="6">
        <v>45339</v>
      </c>
      <c r="C4" s="6">
        <v>45346</v>
      </c>
      <c r="D4" s="4">
        <v>40877.07</v>
      </c>
      <c r="E4" s="4" t="str">
        <f>VLOOKUP(A4,HOP!A:L,12,0)</f>
        <v>40877.13</v>
      </c>
      <c r="F4" s="4" t="str">
        <f>VLOOKUP(A4,HOP!A:C,3,0)</f>
        <v>3767381</v>
      </c>
      <c r="G4" s="4">
        <f t="shared" si="0"/>
        <v>-0.0599999999976717</v>
      </c>
      <c r="H4" s="4" t="str">
        <f t="shared" si="1"/>
        <v>，3767381</v>
      </c>
      <c r="I4" s="4" t="str">
        <f>VLOOKUP(A4,HOP!A:U,21,0)</f>
        <v>直连</v>
      </c>
    </row>
    <row r="5" s="4" customFormat="1" hidden="1" spans="1:9">
      <c r="A5" s="5">
        <v>999226120878764</v>
      </c>
      <c r="B5" s="6">
        <v>45341</v>
      </c>
      <c r="C5" s="6">
        <v>45346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999226140359436</v>
      </c>
      <c r="B6" s="6">
        <v>45339</v>
      </c>
      <c r="C6" s="6">
        <v>45346</v>
      </c>
      <c r="D6" s="4">
        <v>2430.5</v>
      </c>
      <c r="E6" s="4" t="str">
        <f>VLOOKUP(A6,HOP!A:L,12,0)</f>
        <v>2430.54</v>
      </c>
      <c r="F6" s="4" t="str">
        <f>VLOOKUP(A6,HOP!A:C,3,0)</f>
        <v>3802473</v>
      </c>
      <c r="G6" s="4">
        <f t="shared" si="0"/>
        <v>-0.0399999999999636</v>
      </c>
      <c r="H6" s="4" t="str">
        <f t="shared" si="1"/>
        <v>，3802473</v>
      </c>
      <c r="I6" s="4" t="str">
        <f>VLOOKUP(A6,HOP!A:U,21,0)</f>
        <v>直连</v>
      </c>
    </row>
    <row r="7" s="4" customFormat="1" spans="1:9">
      <c r="A7" s="5">
        <v>999226140387661</v>
      </c>
      <c r="B7" s="6">
        <v>45339</v>
      </c>
      <c r="C7" s="6">
        <v>45346</v>
      </c>
      <c r="D7" s="4">
        <v>2430.5</v>
      </c>
      <c r="E7" s="4" t="str">
        <f>VLOOKUP(A7,HOP!A:L,12,0)</f>
        <v>2430.54</v>
      </c>
      <c r="F7" s="4" t="str">
        <f>VLOOKUP(A7,HOP!A:C,3,0)</f>
        <v>3802480</v>
      </c>
      <c r="G7" s="4">
        <f t="shared" si="0"/>
        <v>-0.0399999999999636</v>
      </c>
      <c r="H7" s="4" t="str">
        <f t="shared" si="1"/>
        <v>，3802480</v>
      </c>
      <c r="I7" s="4" t="str">
        <f>VLOOKUP(A7,HOP!A:U,21,0)</f>
        <v>直连</v>
      </c>
    </row>
    <row r="8" s="4" customFormat="1" hidden="1" spans="1:9">
      <c r="A8" s="5">
        <v>999226141176831</v>
      </c>
      <c r="B8" s="6">
        <v>45342</v>
      </c>
      <c r="C8" s="6">
        <v>45346</v>
      </c>
      <c r="D8" s="4">
        <v>0</v>
      </c>
      <c r="E8" s="4" t="str">
        <f>VLOOKUP(A8,HOP!A:L,12,0)</f>
        <v>0.00</v>
      </c>
      <c r="F8" s="4" t="str">
        <f>VLOOKUP(A8,HOP!A:C,3,0)</f>
        <v>3802822</v>
      </c>
      <c r="G8" s="4">
        <f t="shared" si="0"/>
        <v>0</v>
      </c>
      <c r="H8" s="4" t="str">
        <f t="shared" si="1"/>
        <v>，3802822</v>
      </c>
      <c r="I8" s="4" t="str">
        <f>VLOOKUP(A8,HOP!A:U,21,0)</f>
        <v>直连</v>
      </c>
    </row>
    <row r="9" s="4" customFormat="1" hidden="1" spans="1:9">
      <c r="A9" s="5">
        <v>999226340704774</v>
      </c>
      <c r="B9" s="6">
        <v>45342</v>
      </c>
      <c r="C9" s="6">
        <v>45346</v>
      </c>
      <c r="D9" s="4">
        <v>0</v>
      </c>
      <c r="E9" s="4" t="str">
        <f>VLOOKUP(A9,HOP!A:L,12,0)</f>
        <v>0.00</v>
      </c>
      <c r="F9" s="4" t="str">
        <f>VLOOKUP(A9,HOP!A:C,3,0)</f>
        <v>3831889</v>
      </c>
      <c r="G9" s="4">
        <f t="shared" si="0"/>
        <v>0</v>
      </c>
      <c r="H9" s="4" t="str">
        <f t="shared" si="1"/>
        <v>，3831889</v>
      </c>
      <c r="I9" s="4" t="str">
        <f>VLOOKUP(A9,HOP!A:U,21,0)</f>
        <v>直连</v>
      </c>
    </row>
    <row r="10" s="4" customFormat="1" hidden="1" spans="1:9">
      <c r="A10" s="5">
        <v>999226492083787</v>
      </c>
      <c r="B10" s="6">
        <v>45344</v>
      </c>
      <c r="C10" s="6">
        <v>45346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999227186531520</v>
      </c>
      <c r="B11" s="6">
        <v>45345</v>
      </c>
      <c r="C11" s="6">
        <v>45346</v>
      </c>
      <c r="D11" s="4">
        <v>598.8</v>
      </c>
      <c r="E11" s="4" t="str">
        <f>VLOOKUP(A11,HOP!A:L,12,0)</f>
        <v>598.80</v>
      </c>
      <c r="F11" s="4" t="str">
        <f>VLOOKUP(A11,HOP!A:C,3,0)</f>
        <v>4018284</v>
      </c>
      <c r="G11" s="4">
        <f t="shared" si="0"/>
        <v>0</v>
      </c>
      <c r="H11" s="4" t="str">
        <f t="shared" si="1"/>
        <v>，4018284</v>
      </c>
      <c r="I11" s="4" t="str">
        <f>VLOOKUP(A11,HOP!A:U,21,0)</f>
        <v>直采</v>
      </c>
    </row>
    <row r="12" s="4" customFormat="1" hidden="1" spans="1:9">
      <c r="A12" s="5">
        <v>999228341694364</v>
      </c>
      <c r="B12" s="6">
        <v>45344</v>
      </c>
      <c r="C12" s="6">
        <v>45346</v>
      </c>
      <c r="D12" s="4">
        <v>721.96</v>
      </c>
      <c r="E12" s="4" t="str">
        <f>VLOOKUP(A12,HOP!A:L,12,0)</f>
        <v>721.96</v>
      </c>
      <c r="F12" s="4" t="str">
        <f>VLOOKUP(A12,HOP!A:C,3,0)</f>
        <v>4205291</v>
      </c>
      <c r="G12" s="4">
        <f t="shared" si="0"/>
        <v>0</v>
      </c>
      <c r="H12" s="4" t="str">
        <f t="shared" si="1"/>
        <v>，4205291</v>
      </c>
      <c r="I12" s="4" t="str">
        <f>VLOOKUP(A12,HOP!A:U,21,0)</f>
        <v>直连</v>
      </c>
    </row>
    <row r="13" s="4" customFormat="1" hidden="1" spans="1:9">
      <c r="A13" s="5">
        <v>999228443295399</v>
      </c>
      <c r="B13" s="6">
        <v>45338</v>
      </c>
      <c r="C13" s="6">
        <v>45346</v>
      </c>
      <c r="D13" s="4">
        <v>5842</v>
      </c>
      <c r="E13" s="4" t="str">
        <f>VLOOKUP(A13,HOP!A:L,12,0)</f>
        <v>5842.00</v>
      </c>
      <c r="F13" s="4" t="str">
        <f>VLOOKUP(A13,HOP!A:C,3,0)</f>
        <v>4244685</v>
      </c>
      <c r="G13" s="4">
        <f t="shared" si="0"/>
        <v>0</v>
      </c>
      <c r="H13" s="4" t="str">
        <f t="shared" si="1"/>
        <v>，4244685</v>
      </c>
      <c r="I13" s="4" t="str">
        <f>VLOOKUP(A13,HOP!A:U,21,0)</f>
        <v>直采</v>
      </c>
    </row>
    <row r="14" s="4" customFormat="1" hidden="1" spans="1:9">
      <c r="A14" s="5">
        <v>999228531868377</v>
      </c>
      <c r="B14" s="6">
        <v>45344</v>
      </c>
      <c r="C14" s="6">
        <v>45346</v>
      </c>
      <c r="D14" s="4">
        <v>4026</v>
      </c>
      <c r="E14" s="4" t="str">
        <f>VLOOKUP(A14,HOP!A:L,12,0)</f>
        <v>4026.00</v>
      </c>
      <c r="F14" s="4" t="str">
        <f>VLOOKUP(A14,HOP!A:C,3,0)</f>
        <v>4274085</v>
      </c>
      <c r="G14" s="4">
        <f t="shared" si="0"/>
        <v>0</v>
      </c>
      <c r="H14" s="4" t="str">
        <f t="shared" si="1"/>
        <v>，4274085</v>
      </c>
      <c r="I14" s="4" t="str">
        <f>VLOOKUP(A14,HOP!A:U,21,0)</f>
        <v>直连</v>
      </c>
    </row>
    <row r="15" s="4" customFormat="1" hidden="1" spans="1:9">
      <c r="A15" s="5">
        <v>999228553415058</v>
      </c>
      <c r="B15" s="6">
        <v>45345</v>
      </c>
      <c r="C15" s="6">
        <v>45346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999229391891198</v>
      </c>
      <c r="B16" s="6">
        <v>45344</v>
      </c>
      <c r="C16" s="6">
        <v>45346</v>
      </c>
      <c r="D16" s="4">
        <v>5014.8</v>
      </c>
      <c r="E16" s="4" t="str">
        <f>VLOOKUP(A16,HOP!A:L,12,0)</f>
        <v>5014.80</v>
      </c>
      <c r="F16" s="4" t="str">
        <f>VLOOKUP(A16,HOP!A:C,3,0)</f>
        <v>4441991</v>
      </c>
      <c r="G16" s="4">
        <f t="shared" si="0"/>
        <v>0</v>
      </c>
      <c r="H16" s="4" t="str">
        <f t="shared" si="1"/>
        <v>，4441991</v>
      </c>
      <c r="I16" s="4" t="str">
        <f>VLOOKUP(A16,HOP!A:U,21,0)</f>
        <v>直采</v>
      </c>
    </row>
    <row r="17" s="4" customFormat="1" hidden="1" spans="1:9">
      <c r="A17" s="5">
        <v>999229402688067</v>
      </c>
      <c r="B17" s="6">
        <v>45345</v>
      </c>
      <c r="C17" s="6">
        <v>45346</v>
      </c>
      <c r="D17" s="4">
        <v>823.13</v>
      </c>
      <c r="E17" s="4" t="str">
        <f>VLOOKUP(A17,HOP!A:L,12,0)</f>
        <v>823.13</v>
      </c>
      <c r="F17" s="4" t="str">
        <f>VLOOKUP(A17,HOP!A:C,3,0)</f>
        <v>4457259</v>
      </c>
      <c r="G17" s="4">
        <f t="shared" si="0"/>
        <v>0</v>
      </c>
      <c r="H17" s="4" t="str">
        <f t="shared" si="1"/>
        <v>，4457259</v>
      </c>
      <c r="I17" s="4" t="str">
        <f>VLOOKUP(A17,HOP!A:U,21,0)</f>
        <v>直采</v>
      </c>
    </row>
    <row r="18" s="4" customFormat="1" hidden="1" spans="1:9">
      <c r="A18" s="5">
        <v>999229703711899</v>
      </c>
      <c r="B18" s="6">
        <v>45344</v>
      </c>
      <c r="C18" s="6">
        <v>45346</v>
      </c>
      <c r="D18" s="4">
        <v>6016.1</v>
      </c>
      <c r="E18" s="4" t="str">
        <f>VLOOKUP(A18,HOP!A:L,12,0)</f>
        <v>6016.10</v>
      </c>
      <c r="F18" s="4" t="str">
        <f>VLOOKUP(A18,HOP!A:C,3,0)</f>
        <v>4595224</v>
      </c>
      <c r="G18" s="4">
        <f t="shared" si="0"/>
        <v>0</v>
      </c>
      <c r="H18" s="4" t="str">
        <f t="shared" si="1"/>
        <v>，4595224</v>
      </c>
      <c r="I18" s="4" t="str">
        <f>VLOOKUP(A18,HOP!A:U,21,0)</f>
        <v>直连</v>
      </c>
    </row>
    <row r="19" s="4" customFormat="1" hidden="1" spans="1:9">
      <c r="A19" s="5">
        <v>999229947449420</v>
      </c>
      <c r="B19" s="6">
        <v>45345</v>
      </c>
      <c r="C19" s="6">
        <v>45346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999230192005062</v>
      </c>
      <c r="B20" s="6">
        <v>45345</v>
      </c>
      <c r="C20" s="6">
        <v>45346</v>
      </c>
      <c r="D20" s="4">
        <v>1807.15</v>
      </c>
      <c r="E20" s="4" t="str">
        <f>VLOOKUP(A20,HOP!A:L,12,0)</f>
        <v>1807.15</v>
      </c>
      <c r="F20" s="4" t="str">
        <f>VLOOKUP(A20,HOP!A:C,3,0)</f>
        <v>4706325</v>
      </c>
      <c r="G20" s="4">
        <f t="shared" si="0"/>
        <v>0</v>
      </c>
      <c r="H20" s="4" t="str">
        <f t="shared" si="1"/>
        <v>，4706325</v>
      </c>
      <c r="I20" s="4" t="str">
        <f>VLOOKUP(A20,HOP!A:U,21,0)</f>
        <v>直采</v>
      </c>
    </row>
    <row r="21" s="4" customFormat="1" hidden="1" spans="1:9">
      <c r="A21" s="5">
        <v>999230294864121</v>
      </c>
      <c r="B21" s="6">
        <v>45345</v>
      </c>
      <c r="C21" s="6">
        <v>45346</v>
      </c>
      <c r="D21" s="4">
        <v>3614.7</v>
      </c>
      <c r="E21" s="4" t="str">
        <f>VLOOKUP(A21,HOP!A:L,12,0)</f>
        <v>3614.70</v>
      </c>
      <c r="F21" s="4" t="str">
        <f>VLOOKUP(A21,HOP!A:C,3,0)</f>
        <v>4717135</v>
      </c>
      <c r="G21" s="4">
        <f t="shared" si="0"/>
        <v>0</v>
      </c>
      <c r="H21" s="4" t="str">
        <f t="shared" si="1"/>
        <v>，4717135</v>
      </c>
      <c r="I21" s="4" t="str">
        <f>VLOOKUP(A21,HOP!A:U,21,0)</f>
        <v>直采</v>
      </c>
    </row>
    <row r="22" s="4" customFormat="1" hidden="1" spans="1:9">
      <c r="A22" s="5">
        <v>999230298963172</v>
      </c>
      <c r="B22" s="6">
        <v>45343</v>
      </c>
      <c r="C22" s="6">
        <v>45346</v>
      </c>
      <c r="D22" s="4">
        <v>5422.05</v>
      </c>
      <c r="E22" s="4" t="str">
        <f>VLOOKUP(A22,HOP!A:L,12,0)</f>
        <v>5422.05</v>
      </c>
      <c r="F22" s="4" t="str">
        <f>VLOOKUP(A22,HOP!A:C,3,0)</f>
        <v>4718165</v>
      </c>
      <c r="G22" s="4">
        <f t="shared" si="0"/>
        <v>0</v>
      </c>
      <c r="H22" s="4" t="str">
        <f t="shared" si="1"/>
        <v>，4718165</v>
      </c>
      <c r="I22" s="4" t="str">
        <f>VLOOKUP(A22,HOP!A:U,21,0)</f>
        <v>直采</v>
      </c>
    </row>
    <row r="23" s="4" customFormat="1" hidden="1" spans="1:9">
      <c r="A23" s="5">
        <v>999230377660531</v>
      </c>
      <c r="B23" s="6">
        <v>45345</v>
      </c>
      <c r="C23" s="6">
        <v>45346</v>
      </c>
      <c r="D23" s="4">
        <v>2044.81</v>
      </c>
      <c r="E23" s="4" t="str">
        <f>VLOOKUP(A23,HOP!A:L,12,0)</f>
        <v>2044.81</v>
      </c>
      <c r="F23" s="4" t="str">
        <f>VLOOKUP(A23,HOP!A:C,3,0)</f>
        <v>4724339</v>
      </c>
      <c r="G23" s="4">
        <f t="shared" si="0"/>
        <v>0</v>
      </c>
      <c r="H23" s="4" t="str">
        <f t="shared" si="1"/>
        <v>，4724339</v>
      </c>
      <c r="I23" s="4" t="str">
        <f>VLOOKUP(A23,HOP!A:U,21,0)</f>
        <v>直采</v>
      </c>
    </row>
    <row r="24" s="4" customFormat="1" hidden="1" spans="1:9">
      <c r="A24" s="5">
        <v>30395482197</v>
      </c>
      <c r="B24" s="6">
        <v>45345</v>
      </c>
      <c r="C24" s="6">
        <v>45346</v>
      </c>
      <c r="D24" s="4">
        <v>3849.32</v>
      </c>
      <c r="E24" s="4" t="str">
        <f>VLOOKUP(A24,HOP!A:L,12,0)</f>
        <v>3849.32</v>
      </c>
      <c r="F24" s="4" t="str">
        <f>VLOOKUP(A24,HOP!A:C,3,0)</f>
        <v>4725863</v>
      </c>
      <c r="G24" s="4">
        <f t="shared" si="0"/>
        <v>0</v>
      </c>
      <c r="H24" s="4" t="str">
        <f t="shared" si="1"/>
        <v>，4725863</v>
      </c>
      <c r="I24" s="4" t="str">
        <f>VLOOKUP(A24,HOP!A:U,21,0)</f>
        <v>直采</v>
      </c>
    </row>
    <row r="25" s="4" customFormat="1" hidden="1" spans="1:9">
      <c r="A25" s="5">
        <v>999230404574651</v>
      </c>
      <c r="B25" s="6">
        <v>45344</v>
      </c>
      <c r="C25" s="6">
        <v>45346</v>
      </c>
      <c r="D25" s="4">
        <v>3849.74</v>
      </c>
      <c r="E25" s="4" t="str">
        <f>VLOOKUP(A25,HOP!A:L,12,0)</f>
        <v>3849.74</v>
      </c>
      <c r="F25" s="4" t="str">
        <f>VLOOKUP(A25,HOP!A:C,3,0)</f>
        <v>4727741</v>
      </c>
      <c r="G25" s="4">
        <f t="shared" si="0"/>
        <v>0</v>
      </c>
      <c r="H25" s="4" t="str">
        <f t="shared" si="1"/>
        <v>，4727741</v>
      </c>
      <c r="I25" s="4" t="str">
        <f>VLOOKUP(A25,HOP!A:U,21,0)</f>
        <v>直采</v>
      </c>
    </row>
    <row r="26" s="4" customFormat="1" hidden="1" spans="1:9">
      <c r="A26" s="5">
        <v>999230548123229</v>
      </c>
      <c r="B26" s="6">
        <v>45345</v>
      </c>
      <c r="C26" s="6">
        <v>45346</v>
      </c>
      <c r="D26" s="4">
        <v>560.8</v>
      </c>
      <c r="E26" s="4" t="str">
        <f>VLOOKUP(A26,HOP!A:L,12,0)</f>
        <v>560.80</v>
      </c>
      <c r="F26" s="4" t="str">
        <f>VLOOKUP(A26,HOP!A:C,3,0)</f>
        <v>4754866</v>
      </c>
      <c r="G26" s="4">
        <f t="shared" si="0"/>
        <v>0</v>
      </c>
      <c r="H26" s="4" t="str">
        <f t="shared" si="1"/>
        <v>，4754866</v>
      </c>
      <c r="I26" s="4" t="str">
        <f>VLOOKUP(A26,HOP!A:U,21,0)</f>
        <v>直连</v>
      </c>
    </row>
    <row r="27" s="4" customFormat="1" spans="1:10">
      <c r="A27" s="5">
        <v>999227284386986</v>
      </c>
      <c r="B27" s="6">
        <v>45208</v>
      </c>
      <c r="C27" s="6">
        <v>45210</v>
      </c>
      <c r="D27" s="4">
        <v>1331.48</v>
      </c>
      <c r="E27" s="4" t="e">
        <f>VLOOKUP(A27,HOP!A:L,12,0)</f>
        <v>#N/A</v>
      </c>
      <c r="F27" s="4">
        <v>4032827</v>
      </c>
      <c r="G27" s="4" t="e">
        <f t="shared" si="0"/>
        <v>#N/A</v>
      </c>
      <c r="H27" s="4" t="str">
        <f t="shared" si="1"/>
        <v>，4032827</v>
      </c>
      <c r="I27" s="4" t="s">
        <v>171</v>
      </c>
      <c r="J27" s="4" t="s">
        <v>172</v>
      </c>
    </row>
    <row r="29" spans="4:4">
      <c r="D29" s="4">
        <f>SUM(D2:D28)</f>
        <v>91260.91</v>
      </c>
    </row>
    <row r="31" spans="4:4">
      <c r="D31" s="4" t="s">
        <v>173</v>
      </c>
    </row>
    <row r="35" spans="1:3">
      <c r="A35" s="4" t="s">
        <v>174</v>
      </c>
      <c r="C35" s="4">
        <v>32866.5</v>
      </c>
    </row>
    <row r="36" spans="1:3">
      <c r="A36" s="4" t="s">
        <v>175</v>
      </c>
      <c r="C36" s="4">
        <v>58394.41</v>
      </c>
    </row>
    <row r="37" spans="1:3">
      <c r="A37" s="4" t="s">
        <v>176</v>
      </c>
      <c r="C37" s="4">
        <f>SUBTOTAL(9,C35:C36)</f>
        <v>91260.91</v>
      </c>
    </row>
  </sheetData>
  <autoFilter ref="A1:XFD31">
    <filterColumn colId="3">
      <filters blank="1">
        <filter val="91260.91"/>
        <filter val="2044.81"/>
        <filter val="823.13"/>
        <filter val="91260.91 HKD"/>
        <filter val="5422.05"/>
        <filter val="721.96"/>
        <filter val="40877.07"/>
        <filter val="1331.48"/>
        <filter val="6016.1"/>
        <filter val="3849.32"/>
        <filter val="3849.74"/>
        <filter val="2430.5"/>
        <filter val="4026"/>
        <filter val="3614.7"/>
        <filter val="560.8"/>
        <filter val="598.8"/>
        <filter val="5014.8"/>
        <filter val="5842"/>
        <filter val="1807.15"/>
      </filters>
    </filterColumn>
    <filterColumn colId="6">
      <filters blank="1">
        <filter val="#N/A"/>
        <filter val="-0.04"/>
        <filter val="-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177</v>
      </c>
      <c r="B1" s="2" t="s">
        <v>178</v>
      </c>
      <c r="C1" s="2" t="s">
        <v>179</v>
      </c>
      <c r="D1" s="2" t="s">
        <v>180</v>
      </c>
      <c r="E1" s="2" t="s">
        <v>13</v>
      </c>
      <c r="F1" s="2" t="s">
        <v>5</v>
      </c>
      <c r="G1" s="2" t="s">
        <v>6</v>
      </c>
      <c r="H1" s="2" t="s">
        <v>181</v>
      </c>
      <c r="I1" s="2" t="s">
        <v>182</v>
      </c>
      <c r="J1" s="2" t="s">
        <v>183</v>
      </c>
      <c r="K1" s="2" t="s">
        <v>184</v>
      </c>
      <c r="L1" s="2" t="s">
        <v>185</v>
      </c>
      <c r="M1" s="2" t="s">
        <v>186</v>
      </c>
      <c r="N1" s="2" t="s">
        <v>187</v>
      </c>
      <c r="O1" s="2" t="s">
        <v>188</v>
      </c>
      <c r="P1" s="2" t="s">
        <v>189</v>
      </c>
      <c r="Q1" s="2" t="s">
        <v>190</v>
      </c>
      <c r="R1" s="2" t="s">
        <v>191</v>
      </c>
      <c r="S1" s="2" t="s">
        <v>192</v>
      </c>
      <c r="T1" s="2" t="s">
        <v>193</v>
      </c>
      <c r="U1" s="2" t="s">
        <v>194</v>
      </c>
      <c r="V1" s="2" t="s">
        <v>195</v>
      </c>
    </row>
    <row r="2" s="1" customFormat="1" spans="1:22">
      <c r="A2" s="3">
        <v>999230548123229</v>
      </c>
      <c r="B2" s="1" t="s">
        <v>196</v>
      </c>
      <c r="C2" s="1" t="s">
        <v>197</v>
      </c>
      <c r="D2" s="1" t="s">
        <v>198</v>
      </c>
      <c r="E2" s="1" t="s">
        <v>199</v>
      </c>
      <c r="F2" s="1" t="s">
        <v>196</v>
      </c>
      <c r="G2" s="1" t="s">
        <v>200</v>
      </c>
      <c r="H2" s="1" t="s">
        <v>201</v>
      </c>
      <c r="I2" s="1" t="s">
        <v>202</v>
      </c>
      <c r="J2" s="1" t="s">
        <v>30</v>
      </c>
      <c r="K2" s="1" t="s">
        <v>203</v>
      </c>
      <c r="L2" s="1" t="s">
        <v>203</v>
      </c>
      <c r="M2" s="1" t="s">
        <v>204</v>
      </c>
      <c r="N2" s="1" t="s">
        <v>204</v>
      </c>
      <c r="O2" s="1" t="s">
        <v>205</v>
      </c>
      <c r="P2" s="1" t="s">
        <v>206</v>
      </c>
      <c r="Q2" s="1" t="s">
        <v>207</v>
      </c>
      <c r="R2" s="1" t="s">
        <v>208</v>
      </c>
      <c r="S2" s="1" t="s">
        <v>209</v>
      </c>
      <c r="T2" s="1" t="s">
        <v>210</v>
      </c>
      <c r="U2" s="1" t="s">
        <v>171</v>
      </c>
      <c r="V2" s="1" t="s">
        <v>211</v>
      </c>
    </row>
    <row r="3" s="1" customFormat="1" spans="1:22">
      <c r="A3" s="3">
        <v>999230404574651</v>
      </c>
      <c r="B3" s="1" t="s">
        <v>212</v>
      </c>
      <c r="C3" s="1" t="s">
        <v>213</v>
      </c>
      <c r="D3" s="1" t="s">
        <v>214</v>
      </c>
      <c r="E3" s="1" t="s">
        <v>215</v>
      </c>
      <c r="F3" s="1" t="s">
        <v>216</v>
      </c>
      <c r="G3" s="1" t="s">
        <v>200</v>
      </c>
      <c r="H3" s="1" t="s">
        <v>201</v>
      </c>
      <c r="I3" s="1" t="s">
        <v>217</v>
      </c>
      <c r="J3" s="1" t="s">
        <v>30</v>
      </c>
      <c r="K3" s="1" t="s">
        <v>218</v>
      </c>
      <c r="L3" s="1" t="s">
        <v>218</v>
      </c>
      <c r="M3" s="1" t="s">
        <v>204</v>
      </c>
      <c r="N3" s="1" t="s">
        <v>204</v>
      </c>
      <c r="O3" s="1" t="s">
        <v>205</v>
      </c>
      <c r="P3" s="1" t="s">
        <v>206</v>
      </c>
      <c r="Q3" s="1" t="s">
        <v>207</v>
      </c>
      <c r="R3" s="1" t="s">
        <v>219</v>
      </c>
      <c r="S3" s="1" t="s">
        <v>209</v>
      </c>
      <c r="T3" s="1" t="s">
        <v>210</v>
      </c>
      <c r="U3" s="1" t="s">
        <v>220</v>
      </c>
      <c r="V3" s="1" t="s">
        <v>221</v>
      </c>
    </row>
    <row r="4" s="1" customFormat="1" spans="1:22">
      <c r="A4" s="3">
        <v>30395482197</v>
      </c>
      <c r="B4" s="1" t="s">
        <v>222</v>
      </c>
      <c r="C4" s="1" t="s">
        <v>223</v>
      </c>
      <c r="D4" s="1" t="s">
        <v>214</v>
      </c>
      <c r="E4" s="1" t="s">
        <v>224</v>
      </c>
      <c r="F4" s="1" t="s">
        <v>196</v>
      </c>
      <c r="G4" s="1" t="s">
        <v>200</v>
      </c>
      <c r="H4" s="1" t="s">
        <v>201</v>
      </c>
      <c r="I4" s="1" t="s">
        <v>217</v>
      </c>
      <c r="J4" s="1" t="s">
        <v>30</v>
      </c>
      <c r="K4" s="1" t="s">
        <v>225</v>
      </c>
      <c r="L4" s="1" t="s">
        <v>225</v>
      </c>
      <c r="M4" s="1" t="s">
        <v>204</v>
      </c>
      <c r="N4" s="1" t="s">
        <v>204</v>
      </c>
      <c r="O4" s="1" t="s">
        <v>205</v>
      </c>
      <c r="P4" s="1" t="s">
        <v>206</v>
      </c>
      <c r="Q4" s="1" t="s">
        <v>207</v>
      </c>
      <c r="R4" s="1" t="s">
        <v>226</v>
      </c>
      <c r="S4" s="1" t="s">
        <v>209</v>
      </c>
      <c r="T4" s="1" t="s">
        <v>210</v>
      </c>
      <c r="U4" s="1" t="s">
        <v>220</v>
      </c>
      <c r="V4" s="1" t="s">
        <v>221</v>
      </c>
    </row>
    <row r="5" s="1" customFormat="1" spans="1:22">
      <c r="A5" s="3">
        <v>999230377660531</v>
      </c>
      <c r="B5" s="1" t="s">
        <v>222</v>
      </c>
      <c r="C5" s="1" t="s">
        <v>227</v>
      </c>
      <c r="D5" s="1" t="s">
        <v>214</v>
      </c>
      <c r="E5" s="1" t="s">
        <v>228</v>
      </c>
      <c r="F5" s="1" t="s">
        <v>196</v>
      </c>
      <c r="G5" s="1" t="s">
        <v>200</v>
      </c>
      <c r="H5" s="1" t="s">
        <v>201</v>
      </c>
      <c r="I5" s="1" t="s">
        <v>229</v>
      </c>
      <c r="J5" s="1" t="s">
        <v>30</v>
      </c>
      <c r="K5" s="1" t="s">
        <v>230</v>
      </c>
      <c r="L5" s="1" t="s">
        <v>230</v>
      </c>
      <c r="M5" s="1" t="s">
        <v>204</v>
      </c>
      <c r="N5" s="1" t="s">
        <v>204</v>
      </c>
      <c r="O5" s="1" t="s">
        <v>205</v>
      </c>
      <c r="P5" s="1" t="s">
        <v>206</v>
      </c>
      <c r="Q5" s="1" t="s">
        <v>207</v>
      </c>
      <c r="R5" s="1" t="s">
        <v>231</v>
      </c>
      <c r="S5" s="1" t="s">
        <v>209</v>
      </c>
      <c r="T5" s="1" t="s">
        <v>210</v>
      </c>
      <c r="U5" s="1" t="s">
        <v>220</v>
      </c>
      <c r="V5" s="1" t="s">
        <v>221</v>
      </c>
    </row>
    <row r="6" s="1" customFormat="1" spans="1:22">
      <c r="A6" s="3">
        <v>999230298963172</v>
      </c>
      <c r="B6" s="1" t="s">
        <v>232</v>
      </c>
      <c r="C6" s="1" t="s">
        <v>233</v>
      </c>
      <c r="D6" s="1" t="s">
        <v>214</v>
      </c>
      <c r="E6" s="1" t="s">
        <v>234</v>
      </c>
      <c r="F6" s="1" t="s">
        <v>235</v>
      </c>
      <c r="G6" s="1" t="s">
        <v>200</v>
      </c>
      <c r="H6" s="1" t="s">
        <v>201</v>
      </c>
      <c r="I6" s="1" t="s">
        <v>236</v>
      </c>
      <c r="J6" s="1" t="s">
        <v>30</v>
      </c>
      <c r="K6" s="1" t="s">
        <v>237</v>
      </c>
      <c r="L6" s="1" t="s">
        <v>237</v>
      </c>
      <c r="M6" s="1" t="s">
        <v>204</v>
      </c>
      <c r="N6" s="1" t="s">
        <v>204</v>
      </c>
      <c r="O6" s="1" t="s">
        <v>205</v>
      </c>
      <c r="P6" s="1" t="s">
        <v>206</v>
      </c>
      <c r="Q6" s="1" t="s">
        <v>207</v>
      </c>
      <c r="R6" s="1" t="s">
        <v>238</v>
      </c>
      <c r="S6" s="1" t="s">
        <v>209</v>
      </c>
      <c r="T6" s="1" t="s">
        <v>210</v>
      </c>
      <c r="U6" s="1" t="s">
        <v>220</v>
      </c>
      <c r="V6" s="1" t="s">
        <v>221</v>
      </c>
    </row>
    <row r="7" s="1" customFormat="1" spans="1:22">
      <c r="A7" s="3">
        <v>999230294864121</v>
      </c>
      <c r="B7" s="1" t="s">
        <v>232</v>
      </c>
      <c r="C7" s="1" t="s">
        <v>239</v>
      </c>
      <c r="D7" s="1" t="s">
        <v>214</v>
      </c>
      <c r="E7" s="1" t="s">
        <v>240</v>
      </c>
      <c r="F7" s="1" t="s">
        <v>196</v>
      </c>
      <c r="G7" s="1" t="s">
        <v>200</v>
      </c>
      <c r="H7" s="1" t="s">
        <v>201</v>
      </c>
      <c r="I7" s="1" t="s">
        <v>241</v>
      </c>
      <c r="J7" s="1" t="s">
        <v>30</v>
      </c>
      <c r="K7" s="1" t="s">
        <v>242</v>
      </c>
      <c r="L7" s="1" t="s">
        <v>242</v>
      </c>
      <c r="M7" s="1" t="s">
        <v>204</v>
      </c>
      <c r="N7" s="1" t="s">
        <v>204</v>
      </c>
      <c r="O7" s="1" t="s">
        <v>205</v>
      </c>
      <c r="P7" s="1" t="s">
        <v>206</v>
      </c>
      <c r="Q7" s="1" t="s">
        <v>207</v>
      </c>
      <c r="R7" s="1" t="s">
        <v>243</v>
      </c>
      <c r="S7" s="1" t="s">
        <v>209</v>
      </c>
      <c r="T7" s="1" t="s">
        <v>210</v>
      </c>
      <c r="U7" s="1" t="s">
        <v>220</v>
      </c>
      <c r="V7" s="1" t="s">
        <v>221</v>
      </c>
    </row>
    <row r="8" s="1" customFormat="1" spans="1:22">
      <c r="A8" s="3">
        <v>999230192005062</v>
      </c>
      <c r="B8" s="1" t="s">
        <v>244</v>
      </c>
      <c r="C8" s="1" t="s">
        <v>245</v>
      </c>
      <c r="D8" s="1" t="s">
        <v>214</v>
      </c>
      <c r="E8" s="1" t="s">
        <v>246</v>
      </c>
      <c r="F8" s="1" t="s">
        <v>196</v>
      </c>
      <c r="G8" s="1" t="s">
        <v>200</v>
      </c>
      <c r="H8" s="1" t="s">
        <v>201</v>
      </c>
      <c r="I8" s="1" t="s">
        <v>247</v>
      </c>
      <c r="J8" s="1" t="s">
        <v>30</v>
      </c>
      <c r="K8" s="1" t="s">
        <v>248</v>
      </c>
      <c r="L8" s="1" t="s">
        <v>248</v>
      </c>
      <c r="M8" s="1" t="s">
        <v>204</v>
      </c>
      <c r="N8" s="1" t="s">
        <v>204</v>
      </c>
      <c r="O8" s="1" t="s">
        <v>205</v>
      </c>
      <c r="P8" s="1" t="s">
        <v>206</v>
      </c>
      <c r="Q8" s="1" t="s">
        <v>207</v>
      </c>
      <c r="R8" s="1" t="s">
        <v>249</v>
      </c>
      <c r="S8" s="1" t="s">
        <v>209</v>
      </c>
      <c r="T8" s="1" t="s">
        <v>210</v>
      </c>
      <c r="U8" s="1" t="s">
        <v>220</v>
      </c>
      <c r="V8" s="1" t="s">
        <v>221</v>
      </c>
    </row>
    <row r="9" s="1" customFormat="1" spans="1:22">
      <c r="A9" s="3">
        <v>999229703711899</v>
      </c>
      <c r="B9" s="1" t="s">
        <v>250</v>
      </c>
      <c r="C9" s="1" t="s">
        <v>251</v>
      </c>
      <c r="D9" s="1" t="s">
        <v>252</v>
      </c>
      <c r="E9" s="1" t="s">
        <v>253</v>
      </c>
      <c r="F9" s="1" t="s">
        <v>216</v>
      </c>
      <c r="G9" s="1" t="s">
        <v>200</v>
      </c>
      <c r="H9" s="1" t="s">
        <v>201</v>
      </c>
      <c r="I9" s="1" t="s">
        <v>254</v>
      </c>
      <c r="J9" s="1" t="s">
        <v>30</v>
      </c>
      <c r="K9" s="1" t="s">
        <v>255</v>
      </c>
      <c r="L9" s="1" t="s">
        <v>255</v>
      </c>
      <c r="M9" s="1" t="s">
        <v>204</v>
      </c>
      <c r="N9" s="1" t="s">
        <v>204</v>
      </c>
      <c r="O9" s="1" t="s">
        <v>205</v>
      </c>
      <c r="P9" s="1" t="s">
        <v>206</v>
      </c>
      <c r="Q9" s="1" t="s">
        <v>207</v>
      </c>
      <c r="R9" s="1" t="s">
        <v>256</v>
      </c>
      <c r="S9" s="1" t="s">
        <v>209</v>
      </c>
      <c r="T9" s="1" t="s">
        <v>210</v>
      </c>
      <c r="U9" s="1" t="s">
        <v>171</v>
      </c>
      <c r="V9" s="1" t="s">
        <v>221</v>
      </c>
    </row>
    <row r="10" s="1" customFormat="1" spans="1:22">
      <c r="A10" s="3">
        <v>999229402688067</v>
      </c>
      <c r="B10" s="1" t="s">
        <v>257</v>
      </c>
      <c r="C10" s="1" t="s">
        <v>258</v>
      </c>
      <c r="D10" s="1" t="s">
        <v>259</v>
      </c>
      <c r="E10" s="1" t="s">
        <v>260</v>
      </c>
      <c r="F10" s="1" t="s">
        <v>196</v>
      </c>
      <c r="G10" s="1" t="s">
        <v>200</v>
      </c>
      <c r="H10" s="1" t="s">
        <v>201</v>
      </c>
      <c r="I10" s="1" t="s">
        <v>261</v>
      </c>
      <c r="J10" s="1" t="s">
        <v>30</v>
      </c>
      <c r="K10" s="1" t="s">
        <v>262</v>
      </c>
      <c r="L10" s="1" t="s">
        <v>262</v>
      </c>
      <c r="M10" s="1" t="s">
        <v>204</v>
      </c>
      <c r="N10" s="1" t="s">
        <v>204</v>
      </c>
      <c r="O10" s="1" t="s">
        <v>205</v>
      </c>
      <c r="P10" s="1" t="s">
        <v>206</v>
      </c>
      <c r="Q10" s="1" t="s">
        <v>207</v>
      </c>
      <c r="R10" s="1" t="s">
        <v>263</v>
      </c>
      <c r="S10" s="1" t="s">
        <v>209</v>
      </c>
      <c r="T10" s="1" t="s">
        <v>210</v>
      </c>
      <c r="U10" s="1" t="s">
        <v>220</v>
      </c>
      <c r="V10" s="1" t="s">
        <v>264</v>
      </c>
    </row>
    <row r="11" s="1" customFormat="1" spans="1:22">
      <c r="A11" s="3">
        <v>999229391891198</v>
      </c>
      <c r="B11" s="1" t="s">
        <v>265</v>
      </c>
      <c r="C11" s="1" t="s">
        <v>266</v>
      </c>
      <c r="D11" s="1" t="s">
        <v>267</v>
      </c>
      <c r="E11" s="1" t="s">
        <v>268</v>
      </c>
      <c r="F11" s="1" t="s">
        <v>216</v>
      </c>
      <c r="G11" s="1" t="s">
        <v>200</v>
      </c>
      <c r="H11" s="1" t="s">
        <v>201</v>
      </c>
      <c r="I11" s="1" t="s">
        <v>269</v>
      </c>
      <c r="J11" s="1" t="s">
        <v>30</v>
      </c>
      <c r="K11" s="1" t="s">
        <v>270</v>
      </c>
      <c r="L11" s="1" t="s">
        <v>270</v>
      </c>
      <c r="M11" s="1" t="s">
        <v>204</v>
      </c>
      <c r="N11" s="1" t="s">
        <v>204</v>
      </c>
      <c r="O11" s="1" t="s">
        <v>205</v>
      </c>
      <c r="P11" s="1" t="s">
        <v>206</v>
      </c>
      <c r="Q11" s="1" t="s">
        <v>207</v>
      </c>
      <c r="R11" s="1" t="s">
        <v>271</v>
      </c>
      <c r="S11" s="1" t="s">
        <v>209</v>
      </c>
      <c r="T11" s="1" t="s">
        <v>210</v>
      </c>
      <c r="U11" s="1" t="s">
        <v>220</v>
      </c>
      <c r="V11" s="1" t="s">
        <v>272</v>
      </c>
    </row>
    <row r="12" s="1" customFormat="1" spans="1:22">
      <c r="A12" s="3">
        <v>999228531868377</v>
      </c>
      <c r="B12" s="1" t="s">
        <v>273</v>
      </c>
      <c r="C12" s="1" t="s">
        <v>274</v>
      </c>
      <c r="D12" s="1" t="s">
        <v>275</v>
      </c>
      <c r="E12" s="1" t="s">
        <v>276</v>
      </c>
      <c r="F12" s="1" t="s">
        <v>216</v>
      </c>
      <c r="G12" s="1" t="s">
        <v>200</v>
      </c>
      <c r="H12" s="1" t="s">
        <v>201</v>
      </c>
      <c r="I12" s="1" t="s">
        <v>277</v>
      </c>
      <c r="J12" s="1" t="s">
        <v>30</v>
      </c>
      <c r="K12" s="1" t="s">
        <v>278</v>
      </c>
      <c r="L12" s="1" t="s">
        <v>278</v>
      </c>
      <c r="M12" s="1" t="s">
        <v>204</v>
      </c>
      <c r="N12" s="1" t="s">
        <v>204</v>
      </c>
      <c r="O12" s="1" t="s">
        <v>205</v>
      </c>
      <c r="P12" s="1" t="s">
        <v>206</v>
      </c>
      <c r="Q12" s="1" t="s">
        <v>207</v>
      </c>
      <c r="R12" s="1" t="s">
        <v>279</v>
      </c>
      <c r="S12" s="1" t="s">
        <v>209</v>
      </c>
      <c r="T12" s="1" t="s">
        <v>210</v>
      </c>
      <c r="U12" s="1" t="s">
        <v>171</v>
      </c>
      <c r="V12" s="1" t="s">
        <v>211</v>
      </c>
    </row>
    <row r="13" s="1" customFormat="1" spans="1:22">
      <c r="A13" s="3">
        <v>999228443295399</v>
      </c>
      <c r="B13" s="1" t="s">
        <v>280</v>
      </c>
      <c r="C13" s="1" t="s">
        <v>281</v>
      </c>
      <c r="D13" s="1" t="s">
        <v>282</v>
      </c>
      <c r="E13" s="1" t="s">
        <v>283</v>
      </c>
      <c r="F13" s="1" t="s">
        <v>212</v>
      </c>
      <c r="G13" s="1" t="s">
        <v>200</v>
      </c>
      <c r="H13" s="1" t="s">
        <v>201</v>
      </c>
      <c r="I13" s="1" t="s">
        <v>284</v>
      </c>
      <c r="J13" s="1" t="s">
        <v>30</v>
      </c>
      <c r="K13" s="1" t="s">
        <v>285</v>
      </c>
      <c r="L13" s="1" t="s">
        <v>285</v>
      </c>
      <c r="M13" s="1" t="s">
        <v>204</v>
      </c>
      <c r="N13" s="1" t="s">
        <v>204</v>
      </c>
      <c r="O13" s="1" t="s">
        <v>205</v>
      </c>
      <c r="P13" s="1" t="s">
        <v>206</v>
      </c>
      <c r="Q13" s="1" t="s">
        <v>207</v>
      </c>
      <c r="R13" s="1" t="s">
        <v>286</v>
      </c>
      <c r="S13" s="1" t="s">
        <v>209</v>
      </c>
      <c r="T13" s="1" t="s">
        <v>210</v>
      </c>
      <c r="U13" s="1" t="s">
        <v>220</v>
      </c>
      <c r="V13" s="1" t="s">
        <v>272</v>
      </c>
    </row>
    <row r="14" s="1" customFormat="1" spans="1:22">
      <c r="A14" s="3">
        <v>999228341694364</v>
      </c>
      <c r="B14" s="1" t="s">
        <v>287</v>
      </c>
      <c r="C14" s="1" t="s">
        <v>288</v>
      </c>
      <c r="D14" s="1" t="s">
        <v>289</v>
      </c>
      <c r="E14" s="1" t="s">
        <v>290</v>
      </c>
      <c r="F14" s="1" t="s">
        <v>216</v>
      </c>
      <c r="G14" s="1" t="s">
        <v>200</v>
      </c>
      <c r="H14" s="1" t="s">
        <v>201</v>
      </c>
      <c r="I14" s="1" t="s">
        <v>291</v>
      </c>
      <c r="J14" s="1" t="s">
        <v>30</v>
      </c>
      <c r="K14" s="1" t="s">
        <v>292</v>
      </c>
      <c r="L14" s="1" t="s">
        <v>292</v>
      </c>
      <c r="M14" s="1" t="s">
        <v>204</v>
      </c>
      <c r="N14" s="1" t="s">
        <v>204</v>
      </c>
      <c r="O14" s="1" t="s">
        <v>205</v>
      </c>
      <c r="P14" s="1" t="s">
        <v>206</v>
      </c>
      <c r="Q14" s="1" t="s">
        <v>207</v>
      </c>
      <c r="R14" s="1" t="s">
        <v>293</v>
      </c>
      <c r="S14" s="1" t="s">
        <v>209</v>
      </c>
      <c r="T14" s="1" t="s">
        <v>210</v>
      </c>
      <c r="U14" s="1" t="s">
        <v>171</v>
      </c>
      <c r="V14" s="1" t="s">
        <v>294</v>
      </c>
    </row>
    <row r="15" s="1" customFormat="1" spans="1:22">
      <c r="A15" s="3">
        <v>999227186531520</v>
      </c>
      <c r="B15" s="1" t="s">
        <v>295</v>
      </c>
      <c r="C15" s="1" t="s">
        <v>296</v>
      </c>
      <c r="D15" s="1" t="s">
        <v>297</v>
      </c>
      <c r="E15" s="1" t="s">
        <v>298</v>
      </c>
      <c r="F15" s="1" t="s">
        <v>196</v>
      </c>
      <c r="G15" s="1" t="s">
        <v>200</v>
      </c>
      <c r="H15" s="1" t="s">
        <v>201</v>
      </c>
      <c r="I15" s="1" t="s">
        <v>299</v>
      </c>
      <c r="J15" s="1" t="s">
        <v>30</v>
      </c>
      <c r="K15" s="1" t="s">
        <v>300</v>
      </c>
      <c r="L15" s="1" t="s">
        <v>300</v>
      </c>
      <c r="M15" s="1" t="s">
        <v>204</v>
      </c>
      <c r="N15" s="1" t="s">
        <v>204</v>
      </c>
      <c r="O15" s="1" t="s">
        <v>205</v>
      </c>
      <c r="P15" s="1" t="s">
        <v>206</v>
      </c>
      <c r="Q15" s="1" t="s">
        <v>207</v>
      </c>
      <c r="R15" s="1" t="s">
        <v>301</v>
      </c>
      <c r="S15" s="1" t="s">
        <v>209</v>
      </c>
      <c r="T15" s="1" t="s">
        <v>210</v>
      </c>
      <c r="U15" s="1" t="s">
        <v>220</v>
      </c>
      <c r="V15" s="1" t="s">
        <v>272</v>
      </c>
    </row>
    <row r="16" s="1" customFormat="1" spans="1:22">
      <c r="A16" s="3">
        <v>999226340704774</v>
      </c>
      <c r="B16" s="1" t="s">
        <v>302</v>
      </c>
      <c r="C16" s="1" t="s">
        <v>303</v>
      </c>
      <c r="D16" s="1" t="s">
        <v>304</v>
      </c>
      <c r="E16" s="1" t="s">
        <v>305</v>
      </c>
      <c r="F16" s="1" t="s">
        <v>306</v>
      </c>
      <c r="G16" s="1" t="s">
        <v>200</v>
      </c>
      <c r="H16" s="1" t="s">
        <v>201</v>
      </c>
      <c r="I16" s="1" t="s">
        <v>307</v>
      </c>
      <c r="J16" s="1" t="s">
        <v>30</v>
      </c>
      <c r="K16" s="1" t="s">
        <v>308</v>
      </c>
      <c r="L16" s="1" t="s">
        <v>205</v>
      </c>
      <c r="M16" s="1" t="s">
        <v>309</v>
      </c>
      <c r="N16" s="1" t="s">
        <v>310</v>
      </c>
      <c r="O16" s="1" t="s">
        <v>205</v>
      </c>
      <c r="P16" s="1" t="s">
        <v>206</v>
      </c>
      <c r="Q16" s="1" t="s">
        <v>207</v>
      </c>
      <c r="R16" s="1" t="s">
        <v>311</v>
      </c>
      <c r="S16" s="1" t="s">
        <v>209</v>
      </c>
      <c r="T16" s="1" t="s">
        <v>210</v>
      </c>
      <c r="U16" s="1" t="s">
        <v>171</v>
      </c>
      <c r="V16" s="1" t="s">
        <v>272</v>
      </c>
    </row>
    <row r="17" s="1" customFormat="1" spans="1:22">
      <c r="A17" s="3">
        <v>999226141176831</v>
      </c>
      <c r="B17" s="1" t="s">
        <v>312</v>
      </c>
      <c r="C17" s="1" t="s">
        <v>313</v>
      </c>
      <c r="D17" s="1" t="s">
        <v>314</v>
      </c>
      <c r="E17" s="1" t="s">
        <v>315</v>
      </c>
      <c r="F17" s="1" t="s">
        <v>306</v>
      </c>
      <c r="G17" s="1" t="s">
        <v>200</v>
      </c>
      <c r="H17" s="1" t="s">
        <v>201</v>
      </c>
      <c r="I17" s="1" t="s">
        <v>316</v>
      </c>
      <c r="J17" s="1" t="s">
        <v>30</v>
      </c>
      <c r="K17" s="1" t="s">
        <v>317</v>
      </c>
      <c r="L17" s="1" t="s">
        <v>205</v>
      </c>
      <c r="M17" s="1" t="s">
        <v>318</v>
      </c>
      <c r="N17" s="1" t="s">
        <v>319</v>
      </c>
      <c r="O17" s="1" t="s">
        <v>205</v>
      </c>
      <c r="P17" s="1" t="s">
        <v>206</v>
      </c>
      <c r="Q17" s="1" t="s">
        <v>207</v>
      </c>
      <c r="R17" s="1" t="s">
        <v>320</v>
      </c>
      <c r="S17" s="1" t="s">
        <v>209</v>
      </c>
      <c r="T17" s="1" t="s">
        <v>210</v>
      </c>
      <c r="U17" s="1" t="s">
        <v>171</v>
      </c>
      <c r="V17" s="1" t="s">
        <v>321</v>
      </c>
    </row>
    <row r="18" s="1" customFormat="1" spans="1:22">
      <c r="A18" s="3">
        <v>999226140387661</v>
      </c>
      <c r="B18" s="1" t="s">
        <v>322</v>
      </c>
      <c r="C18" s="1" t="s">
        <v>323</v>
      </c>
      <c r="D18" s="1" t="s">
        <v>324</v>
      </c>
      <c r="E18" s="1" t="s">
        <v>325</v>
      </c>
      <c r="F18" s="1" t="s">
        <v>326</v>
      </c>
      <c r="G18" s="1" t="s">
        <v>200</v>
      </c>
      <c r="H18" s="1" t="s">
        <v>201</v>
      </c>
      <c r="I18" s="1" t="s">
        <v>327</v>
      </c>
      <c r="J18" s="1" t="s">
        <v>30</v>
      </c>
      <c r="K18" s="1" t="s">
        <v>328</v>
      </c>
      <c r="L18" s="1" t="s">
        <v>328</v>
      </c>
      <c r="M18" s="1" t="s">
        <v>204</v>
      </c>
      <c r="N18" s="1" t="s">
        <v>204</v>
      </c>
      <c r="O18" s="1" t="s">
        <v>205</v>
      </c>
      <c r="P18" s="1" t="s">
        <v>206</v>
      </c>
      <c r="Q18" s="1" t="s">
        <v>207</v>
      </c>
      <c r="R18" s="1" t="s">
        <v>329</v>
      </c>
      <c r="S18" s="1" t="s">
        <v>209</v>
      </c>
      <c r="T18" s="1" t="s">
        <v>210</v>
      </c>
      <c r="U18" s="1" t="s">
        <v>171</v>
      </c>
      <c r="V18" s="1" t="s">
        <v>330</v>
      </c>
    </row>
    <row r="19" s="1" customFormat="1" spans="1:22">
      <c r="A19" s="3">
        <v>999226140359436</v>
      </c>
      <c r="B19" s="1" t="s">
        <v>322</v>
      </c>
      <c r="C19" s="1" t="s">
        <v>331</v>
      </c>
      <c r="D19" s="1" t="s">
        <v>324</v>
      </c>
      <c r="E19" s="1" t="s">
        <v>325</v>
      </c>
      <c r="F19" s="1" t="s">
        <v>326</v>
      </c>
      <c r="G19" s="1" t="s">
        <v>200</v>
      </c>
      <c r="H19" s="1" t="s">
        <v>201</v>
      </c>
      <c r="I19" s="1" t="s">
        <v>327</v>
      </c>
      <c r="J19" s="1" t="s">
        <v>30</v>
      </c>
      <c r="K19" s="1" t="s">
        <v>328</v>
      </c>
      <c r="L19" s="1" t="s">
        <v>328</v>
      </c>
      <c r="M19" s="1" t="s">
        <v>204</v>
      </c>
      <c r="N19" s="1" t="s">
        <v>204</v>
      </c>
      <c r="O19" s="1" t="s">
        <v>205</v>
      </c>
      <c r="P19" s="1" t="s">
        <v>206</v>
      </c>
      <c r="Q19" s="1" t="s">
        <v>207</v>
      </c>
      <c r="R19" s="1" t="s">
        <v>332</v>
      </c>
      <c r="S19" s="1" t="s">
        <v>209</v>
      </c>
      <c r="T19" s="1" t="s">
        <v>210</v>
      </c>
      <c r="U19" s="1" t="s">
        <v>171</v>
      </c>
      <c r="V19" s="1" t="s">
        <v>330</v>
      </c>
    </row>
    <row r="20" s="1" customFormat="1" spans="1:22">
      <c r="A20" s="3">
        <v>999225984650414</v>
      </c>
      <c r="B20" s="1" t="s">
        <v>333</v>
      </c>
      <c r="C20" s="1" t="s">
        <v>334</v>
      </c>
      <c r="D20" s="1" t="s">
        <v>335</v>
      </c>
      <c r="E20" s="1" t="s">
        <v>336</v>
      </c>
      <c r="F20" s="1" t="s">
        <v>326</v>
      </c>
      <c r="G20" s="1" t="s">
        <v>200</v>
      </c>
      <c r="H20" s="1" t="s">
        <v>201</v>
      </c>
      <c r="I20" s="1" t="s">
        <v>337</v>
      </c>
      <c r="J20" s="1" t="s">
        <v>30</v>
      </c>
      <c r="K20" s="1" t="s">
        <v>338</v>
      </c>
      <c r="L20" s="1" t="s">
        <v>338</v>
      </c>
      <c r="M20" s="1" t="s">
        <v>204</v>
      </c>
      <c r="N20" s="1" t="s">
        <v>204</v>
      </c>
      <c r="O20" s="1" t="s">
        <v>205</v>
      </c>
      <c r="P20" s="1" t="s">
        <v>206</v>
      </c>
      <c r="Q20" s="1" t="s">
        <v>207</v>
      </c>
      <c r="R20" s="1" t="s">
        <v>339</v>
      </c>
      <c r="S20" s="1" t="s">
        <v>209</v>
      </c>
      <c r="T20" s="1" t="s">
        <v>210</v>
      </c>
      <c r="U20" s="1" t="s">
        <v>171</v>
      </c>
      <c r="V20" s="1" t="s">
        <v>340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2024-02-27T01:42:54Z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C2EBE6C54EAF4D198DB57B4C99C8CB30_12</vt:lpwstr>
  </property>
</Properties>
</file>