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<sst xmlns="http://schemas.openxmlformats.org/spreadsheetml/2006/main" count="846" uniqueCount="297">
  <si>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</si>
  <si>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</si>
  <si>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</si>
  <si>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</si>
  <si>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</si>
  <si>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</si>
  <si>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</si>
  <si>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</si>
  <si>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</si>
  <si>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</si>
  <si>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</si>
  <si>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</si>
  <si>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</si>
  <si>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</si>
  <si>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</si>
  <si>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</si>
  <si>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</si>
  <si>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</si>
  <si>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</si>
  <si>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</si>
  <si>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</si>
  <si>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</si>
  <si>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</si>
  <si>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</si>
  <si>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</si>
  <si>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999228470295271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</si>
  <si>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</si>
  <si>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</si>
  <si>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</si>
  <si>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</si>
  <si>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</si>
  <si>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YE/YAOMIN</t>
  </si>
  <si>
    <t>CA363240228CNY</t>
  </si>
  <si>
    <t>未提现</t>
  </si>
  <si>
    <t>携程开票</t>
  </si>
  <si>
    <t xml:space="preserve">4252830	</t>
  </si>
  <si>
    <t xml:space="preserve">13092320	</t>
  </si>
  <si>
    <t xml:space="preserve">999229426294098	</t>
  </si>
  <si>
    <t>SI/YAXUAN</t>
  </si>
  <si>
    <t xml:space="preserve">4489944	</t>
  </si>
  <si>
    <t xml:space="preserve">241102	</t>
  </si>
  <si>
    <t xml:space="preserve">999229427922797	</t>
  </si>
  <si>
    <t>MAO/QILIANG</t>
  </si>
  <si>
    <t xml:space="preserve">4491809	</t>
  </si>
  <si>
    <t xml:space="preserve">241093	</t>
  </si>
  <si>
    <t xml:space="preserve">999229430232111	</t>
  </si>
  <si>
    <t>QIAN/LETIAN,CHEN/YING</t>
  </si>
  <si>
    <t xml:space="preserve">4495105	</t>
  </si>
  <si>
    <t xml:space="preserve">241100,241101	</t>
  </si>
  <si>
    <t xml:space="preserve">999229434396318	</t>
  </si>
  <si>
    <t>LEUNG/JOSEPHINEHOKMAN</t>
  </si>
  <si>
    <t xml:space="preserve">4500731	</t>
  </si>
  <si>
    <t xml:space="preserve">	</t>
  </si>
  <si>
    <t xml:space="preserve">999229434904332	</t>
  </si>
  <si>
    <t>Chen/Weifang</t>
  </si>
  <si>
    <t xml:space="preserve">4501313	</t>
  </si>
  <si>
    <t xml:space="preserve">13103250	</t>
  </si>
  <si>
    <t xml:space="preserve">999229461954501	</t>
  </si>
  <si>
    <t>[香港]香港九龙海湾酒店(Kowloon Harbourfront Hotel)(25665271)</t>
  </si>
  <si>
    <t>双卧室城景套房(至少提前7天预订)(至少连住2晚及以上)&lt;三人入住&gt;&lt;内宾&gt;&lt;无早&gt;</t>
  </si>
  <si>
    <t>HU/CHUNCHANG,Chen/HongJun,Chen/WengJie</t>
  </si>
  <si>
    <t xml:space="preserve">4537659	</t>
  </si>
  <si>
    <t xml:space="preserve">499265	</t>
  </si>
  <si>
    <t xml:space="preserve">999229462638493	</t>
  </si>
  <si>
    <t>方块客房 (城市景观)(至少提前5天预订)(至少连住2晚及以上)&lt;双人入住&gt;&lt;内宾&gt;&lt;无早&gt;</t>
  </si>
  <si>
    <t>YE/SHENZHAO,LI/QIUPING</t>
  </si>
  <si>
    <t xml:space="preserve">4538409	</t>
  </si>
  <si>
    <t xml:space="preserve">13105439	</t>
  </si>
  <si>
    <t>取消</t>
  </si>
  <si>
    <t xml:space="preserve">999229466396523	</t>
  </si>
  <si>
    <t>TIAN/JIAHE</t>
  </si>
  <si>
    <t xml:space="preserve">4543796	</t>
  </si>
  <si>
    <t xml:space="preserve">248031	</t>
  </si>
  <si>
    <t xml:space="preserve">999229475187364	</t>
  </si>
  <si>
    <t>Wang/Jiyuan,Wang/Zhaokuan,Xin/Loaning</t>
  </si>
  <si>
    <t xml:space="preserve">4546312	</t>
  </si>
  <si>
    <t xml:space="preserve">13107529	</t>
  </si>
  <si>
    <t xml:space="preserve">999229481302258	</t>
  </si>
  <si>
    <t>RANR/MENGRU</t>
  </si>
  <si>
    <t xml:space="preserve">999229495871000	</t>
  </si>
  <si>
    <t>DING/YI</t>
  </si>
  <si>
    <t xml:space="preserve">4552226	</t>
  </si>
  <si>
    <t xml:space="preserve">13108125	</t>
  </si>
  <si>
    <t xml:space="preserve">999229495989270	</t>
  </si>
  <si>
    <t>TANG/ZILAN</t>
  </si>
  <si>
    <t xml:space="preserve">4552249	</t>
  </si>
  <si>
    <t xml:space="preserve">13108126	</t>
  </si>
  <si>
    <t xml:space="preserve">999229571804934	</t>
  </si>
  <si>
    <t>LI/WEIYING,WU/JIANMING</t>
  </si>
  <si>
    <t xml:space="preserve">4570723	</t>
  </si>
  <si>
    <t xml:space="preserve">13109333	</t>
  </si>
  <si>
    <t xml:space="preserve">999229591671684	</t>
  </si>
  <si>
    <t>ZHU/LIN,ZHANG/QIANRU</t>
  </si>
  <si>
    <t xml:space="preserve">4575963	</t>
  </si>
  <si>
    <t xml:space="preserve">13109335	</t>
  </si>
  <si>
    <t xml:space="preserve">999229648864522	</t>
  </si>
  <si>
    <t>[香港]香港九龙酒店(The Kowloon Hotel)(9826444)</t>
  </si>
  <si>
    <t>高级房（双人床）(至少提前5天预订)(至少连住2晚及以上)&lt;双人入住&gt;&lt;内宾&gt;&lt;无早&gt;</t>
  </si>
  <si>
    <t>CAI/JUNWEI,GU/YAO</t>
  </si>
  <si>
    <t xml:space="preserve">4586685	</t>
  </si>
  <si>
    <t xml:space="preserve">9142604	</t>
  </si>
  <si>
    <t xml:space="preserve">999229703537970	</t>
  </si>
  <si>
    <t>[梅州]梅州昌盛豪生大酒店(45834822)</t>
  </si>
  <si>
    <t>柚见汝——非遗大床房&lt;双人入住&gt;&lt;限量特惠&gt;&lt;单早&gt;</t>
  </si>
  <si>
    <t>陈浩鑫</t>
  </si>
  <si>
    <t xml:space="preserve">624493	</t>
  </si>
  <si>
    <t xml:space="preserve">999229767008536	</t>
  </si>
  <si>
    <t>ZHANG/HUIPING,jin/zuohong</t>
  </si>
  <si>
    <t xml:space="preserve">4609534	</t>
  </si>
  <si>
    <t xml:space="preserve">251723	</t>
  </si>
  <si>
    <t xml:space="preserve">999229809037775	</t>
  </si>
  <si>
    <t>豪华房(至少提前5天预订)(至少连住2晚及以上)&lt;双人入住&gt;&lt;内宾&gt;&lt;无早&gt;</t>
  </si>
  <si>
    <t>LEE/WAI,YU/YANG,YU/YANG</t>
  </si>
  <si>
    <t xml:space="preserve">4614931	</t>
  </si>
  <si>
    <t xml:space="preserve">9146111,9146113	</t>
  </si>
  <si>
    <t xml:space="preserve">999230177017903	</t>
  </si>
  <si>
    <t>柚见好——非遗双床房&lt;超值特惠&gt;&lt;双人入住&gt;&lt;双早&gt;</t>
  </si>
  <si>
    <t>余青</t>
  </si>
  <si>
    <t xml:space="preserve">627906	</t>
  </si>
  <si>
    <t xml:space="preserve">999230189576593	</t>
  </si>
  <si>
    <t>黄星辉</t>
  </si>
  <si>
    <t xml:space="preserve">999230189623121	</t>
  </si>
  <si>
    <t>柚见汝——非遗大床房&lt;超值特惠&gt;&lt;双人入住&gt;&lt;双早&gt;</t>
  </si>
  <si>
    <t>丰宇宏</t>
  </si>
  <si>
    <t xml:space="preserve">999230189852910	</t>
  </si>
  <si>
    <t>柚见好——非遗双床房&lt;限量特惠&gt;&lt;单早&gt;</t>
  </si>
  <si>
    <t>刘嘉伟</t>
  </si>
  <si>
    <t xml:space="preserve">999230241770567	</t>
  </si>
  <si>
    <t>苏珠丽</t>
  </si>
  <si>
    <t xml:space="preserve">628156	</t>
  </si>
  <si>
    <t xml:space="preserve">999230260955127	</t>
  </si>
  <si>
    <t>郑兆年,彭婉欣</t>
  </si>
  <si>
    <t xml:space="preserve">999230261027491	</t>
  </si>
  <si>
    <t>郑兆年</t>
  </si>
  <si>
    <t xml:space="preserve">999230263347756	</t>
  </si>
  <si>
    <t>陈若竹</t>
  </si>
  <si>
    <t xml:space="preserve">30274289013	</t>
  </si>
  <si>
    <t>王山东</t>
  </si>
  <si>
    <t xml:space="preserve">999230275274997	</t>
  </si>
  <si>
    <t>林丽琼,王兰圃,金穗红</t>
  </si>
  <si>
    <t xml:space="preserve">p628593	</t>
  </si>
  <si>
    <t xml:space="preserve">999230275481017	</t>
  </si>
  <si>
    <t>匡展宇</t>
  </si>
  <si>
    <t xml:space="preserve">628597	</t>
  </si>
  <si>
    <t xml:space="preserve">999230281198246	</t>
  </si>
  <si>
    <t>曾瑜</t>
  </si>
  <si>
    <t xml:space="preserve">999230287650307	</t>
  </si>
  <si>
    <t>柚见客家——非遗套房&lt;超值特惠&gt;&lt;双人入住&gt;&lt;双早&gt;</t>
  </si>
  <si>
    <t>刘桂喜</t>
  </si>
  <si>
    <t xml:space="preserve">628722	</t>
  </si>
  <si>
    <t>，</t>
  </si>
  <si>
    <t>999229703537970</t>
  </si>
  <si>
    <t>202401142252420079</t>
  </si>
  <si>
    <t>999230177017903</t>
  </si>
  <si>
    <t>202402071751520021</t>
  </si>
  <si>
    <t>999230189576593</t>
  </si>
  <si>
    <t>202402082224450077</t>
  </si>
  <si>
    <t>999230189623121</t>
  </si>
  <si>
    <t>202402082225030079</t>
  </si>
  <si>
    <t>999230189852910</t>
  </si>
  <si>
    <t>202402082238100077</t>
  </si>
  <si>
    <t>999230241770567</t>
  </si>
  <si>
    <t>202402092104230077</t>
  </si>
  <si>
    <t>999230261027491</t>
  </si>
  <si>
    <t>202402102331220068</t>
  </si>
  <si>
    <t>999230263347756</t>
  </si>
  <si>
    <t>202402110911000071</t>
  </si>
  <si>
    <t>202402120923360071</t>
  </si>
  <si>
    <t>999230275274997</t>
  </si>
  <si>
    <t>202402121203420025</t>
  </si>
  <si>
    <t>999230275481017</t>
  </si>
  <si>
    <t>202402121108520020</t>
  </si>
  <si>
    <t>999230281198246</t>
  </si>
  <si>
    <t>202402121710430068</t>
  </si>
  <si>
    <t>999230287650307</t>
  </si>
  <si>
    <t>202402121834110069</t>
  </si>
  <si>
    <t>A240228093422481</t>
  </si>
  <si>
    <t>房集：i240228093313 14049元</t>
  </si>
  <si>
    <t>CNY / HKD 当前参考汇率: 1.084904637</t>
  </si>
  <si>
    <t>总计：93435 CNY/
101368.06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</si>
  <si>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</si>
  <si>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</si>
  <si>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</si>
  <si>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</si>
  <si>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</si>
  <si>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</si>
  <si>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</si>
  <si>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</si>
  <si>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</si>
  <si>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</si>
  <si>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</si>
  <si>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</si>
  <si>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</si>
  <si>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</si>
  <si>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</si>
  <si>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</si>
  <si>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</si>
  <si>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</si>
  <si>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</si>
  <si>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2024-01-19</t>
  </si>
  <si>
    <t>4614931</t>
  </si>
  <si>
    <t>香港九龙酒店</t>
  </si>
  <si>
    <t>YANG JIACUI,YU YANG,YU YANG</t>
  </si>
  <si>
    <t>2024-02-08</t>
  </si>
  <si>
    <t>2024-02-13</t>
  </si>
  <si>
    <t>退房日周结</t>
  </si>
  <si>
    <t>14586.00</t>
  </si>
  <si>
    <t>RMB</t>
  </si>
  <si>
    <t>0</t>
  </si>
  <si>
    <t>0.00</t>
  </si>
  <si>
    <t>携程国内直连(DD)</t>
  </si>
  <si>
    <t>01.011249</t>
  </si>
  <si>
    <t>2024-01-21 19:20:16</t>
  </si>
  <si>
    <t>否</t>
  </si>
  <si>
    <t>汇智国际旅游发展有限公司</t>
  </si>
  <si>
    <t>直连</t>
  </si>
  <si>
    <t>中国</t>
  </si>
  <si>
    <t>2024-01-17</t>
  </si>
  <si>
    <t>4609534</t>
  </si>
  <si>
    <t>历山酒店</t>
  </si>
  <si>
    <t>ZHANG HUIPING,jin zuohong</t>
  </si>
  <si>
    <t>5373.00</t>
  </si>
  <si>
    <t>2024-01-19 11:43:02</t>
  </si>
  <si>
    <t>2024-01-12</t>
  </si>
  <si>
    <t>4586685</t>
  </si>
  <si>
    <t>CAI JUNWEI,GU YAO</t>
  </si>
  <si>
    <t>2024-02-11</t>
  </si>
  <si>
    <t>3374.00</t>
  </si>
  <si>
    <t>2024-01-15 17:27:24</t>
  </si>
  <si>
    <t>2024-01-10</t>
  </si>
  <si>
    <t>4575963</t>
  </si>
  <si>
    <t>ZHU LIN,ZHANG QIANRU</t>
  </si>
  <si>
    <t>2142.00</t>
  </si>
  <si>
    <t>2024-01-11 09:37:46</t>
  </si>
  <si>
    <t>2024-01-09</t>
  </si>
  <si>
    <t>4570723</t>
  </si>
  <si>
    <t>LI WEIYING,WU JIANMING</t>
  </si>
  <si>
    <t>2122.00</t>
  </si>
  <si>
    <t>2024-01-11 09:36:21</t>
  </si>
  <si>
    <t>2024-01-06</t>
  </si>
  <si>
    <t>4552249</t>
  </si>
  <si>
    <t>TANG ZILAN</t>
  </si>
  <si>
    <t>2102.00</t>
  </si>
  <si>
    <t>2024-01-09 13:12:14</t>
  </si>
  <si>
    <t>4552226</t>
  </si>
  <si>
    <t>DING YI</t>
  </si>
  <si>
    <t>2024-01-09 13:11:00</t>
  </si>
  <si>
    <t>2024-01-05</t>
  </si>
  <si>
    <t>4549345</t>
  </si>
  <si>
    <t>香港九龙海湾酒店</t>
  </si>
  <si>
    <t>RAN MENGRU</t>
  </si>
  <si>
    <t>2024-02-05</t>
  </si>
  <si>
    <t>9010.00</t>
  </si>
  <si>
    <t>2024-01-08 13:27:00</t>
  </si>
  <si>
    <t>2024-01-04</t>
  </si>
  <si>
    <t>4546312</t>
  </si>
  <si>
    <t>Wang Jiyuan,Wang Zhaokuan,Xin Loaning</t>
  </si>
  <si>
    <t>6306.00</t>
  </si>
  <si>
    <t>2024-01-08 15:00:56</t>
  </si>
  <si>
    <t>4543796</t>
  </si>
  <si>
    <t>TIAN JIAHE</t>
  </si>
  <si>
    <t>2024-02-10</t>
  </si>
  <si>
    <t>3063.00</t>
  </si>
  <si>
    <t>2024-01-11 14:36:09</t>
  </si>
  <si>
    <t>2024-01-03</t>
  </si>
  <si>
    <t>4538409</t>
  </si>
  <si>
    <t>YE SHENZHAO,LI QIUPING</t>
  </si>
  <si>
    <t>2024-01-03 15:08:11</t>
  </si>
  <si>
    <t>4537659</t>
  </si>
  <si>
    <t>HU CHUNCHANG,Chen HongJun,Chen WengJie</t>
  </si>
  <si>
    <t>2024-02-07</t>
  </si>
  <si>
    <t>7208.00</t>
  </si>
  <si>
    <t>2024-01-11 13:51:09</t>
  </si>
  <si>
    <t>2023-12-27</t>
  </si>
  <si>
    <t>4501313</t>
  </si>
  <si>
    <t>Chen Weifang</t>
  </si>
  <si>
    <t>2023-12-27 13:40:34</t>
  </si>
  <si>
    <t>2023-12-26</t>
  </si>
  <si>
    <t>4495105</t>
  </si>
  <si>
    <t>QIAN LETIAN,CHEN YING</t>
  </si>
  <si>
    <t>6066.00</t>
  </si>
  <si>
    <t>2023-12-26 14:44:26</t>
  </si>
  <si>
    <t>2023-12-25</t>
  </si>
  <si>
    <t>4491809</t>
  </si>
  <si>
    <t>MAO QILIANG</t>
  </si>
  <si>
    <t>2082.00</t>
  </si>
  <si>
    <t>2023-12-26 14:48:39</t>
  </si>
  <si>
    <t>4489944</t>
  </si>
  <si>
    <t>SI YAXUAN</t>
  </si>
  <si>
    <t>2024-02-09</t>
  </si>
  <si>
    <t>3784.00</t>
  </si>
  <si>
    <t>2023-12-26 14:46:38</t>
  </si>
  <si>
    <t>2023-11-14</t>
  </si>
  <si>
    <t>4252830</t>
  </si>
  <si>
    <t>YE YAOMIN</t>
  </si>
  <si>
    <t>4881.00</t>
  </si>
  <si>
    <t>2023-11-14 13:25:32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</si>
</sst>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14</xdr:col>
      <xdr:colOff>552450</xdr:colOff>
      <xdr:row>81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172200"/>
          <a:ext cx="1074420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45330</v>
      </c>
      <c r="G2" s="6">
        <v>45335</v>
      </c>
      <c r="H2" s="4">
        <v>1</v>
      </c>
      <c r="I2" s="4">
        <v>5</v>
      </c>
      <c r="J2" s="4">
        <v>5</v>
      </c>
      <c r="K2" s="4" t="s">
        <v>30</v>
      </c>
      <c r="L2" s="4">
        <v>4881</v>
      </c>
      <c r="M2" s="4">
        <v>4881</v>
      </c>
      <c r="N2" s="4" t="s">
        <v>31</v>
      </c>
      <c r="O2" s="4" t="s">
        <v>32</v>
      </c>
      <c r="P2" s="4" t="s">
        <v>33</v>
      </c>
      <c r="Q2" s="4">
        <v>0</v>
      </c>
      <c r="R2" s="8">
        <v>45244.0000115741</v>
      </c>
      <c r="S2" s="6">
        <v>45350</v>
      </c>
      <c r="T2" s="4" t="s">
        <v>34</v>
      </c>
      <c r="U2" s="4">
        <v>4881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45331</v>
      </c>
      <c r="G3" s="6">
        <v>45335</v>
      </c>
      <c r="H3" s="4">
        <v>1</v>
      </c>
      <c r="I3" s="4">
        <v>4</v>
      </c>
      <c r="J3" s="4">
        <v>4</v>
      </c>
      <c r="K3" s="4" t="s">
        <v>30</v>
      </c>
      <c r="L3" s="4">
        <v>3784</v>
      </c>
      <c r="M3" s="4">
        <v>3784</v>
      </c>
      <c r="N3" s="4" t="s">
        <v>38</v>
      </c>
      <c r="O3" s="4" t="s">
        <v>32</v>
      </c>
      <c r="P3" s="4" t="s">
        <v>33</v>
      </c>
      <c r="Q3" s="4">
        <v>0</v>
      </c>
      <c r="R3" s="8">
        <v>45285</v>
      </c>
      <c r="S3" s="6">
        <v>45350</v>
      </c>
      <c r="T3" s="4" t="s">
        <v>34</v>
      </c>
      <c r="U3" s="4">
        <v>3784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45333</v>
      </c>
      <c r="G4" s="6">
        <v>45335</v>
      </c>
      <c r="H4" s="4">
        <v>1</v>
      </c>
      <c r="I4" s="4">
        <v>2</v>
      </c>
      <c r="J4" s="4">
        <v>2</v>
      </c>
      <c r="K4" s="4" t="s">
        <v>30</v>
      </c>
      <c r="L4" s="4">
        <v>2082</v>
      </c>
      <c r="M4" s="4">
        <v>2082</v>
      </c>
      <c r="N4" s="4" t="s">
        <v>42</v>
      </c>
      <c r="O4" s="4" t="s">
        <v>32</v>
      </c>
      <c r="P4" s="4" t="s">
        <v>33</v>
      </c>
      <c r="Q4" s="4">
        <v>0</v>
      </c>
      <c r="R4" s="8">
        <v>45285</v>
      </c>
      <c r="S4" s="6">
        <v>45350</v>
      </c>
      <c r="T4" s="4" t="s">
        <v>34</v>
      </c>
      <c r="U4" s="4">
        <v>2082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45332</v>
      </c>
      <c r="G5" s="6">
        <v>45335</v>
      </c>
      <c r="H5" s="4">
        <v>2</v>
      </c>
      <c r="I5" s="4">
        <v>3</v>
      </c>
      <c r="J5" s="4">
        <v>6</v>
      </c>
      <c r="K5" s="4" t="s">
        <v>30</v>
      </c>
      <c r="L5" s="4">
        <v>6066</v>
      </c>
      <c r="M5" s="4">
        <v>6066</v>
      </c>
      <c r="N5" s="4" t="s">
        <v>46</v>
      </c>
      <c r="O5" s="4" t="s">
        <v>32</v>
      </c>
      <c r="P5" s="4" t="s">
        <v>33</v>
      </c>
      <c r="Q5" s="4">
        <v>0</v>
      </c>
      <c r="R5" s="8">
        <v>45286</v>
      </c>
      <c r="S5" s="6">
        <v>45350</v>
      </c>
      <c r="T5" s="4" t="s">
        <v>34</v>
      </c>
      <c r="U5" s="4">
        <v>6066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45331</v>
      </c>
      <c r="G6" s="6">
        <v>45335</v>
      </c>
      <c r="H6" s="4">
        <v>1</v>
      </c>
      <c r="I6" s="4">
        <v>4</v>
      </c>
      <c r="J6" s="4">
        <v>4</v>
      </c>
      <c r="K6" s="4" t="s">
        <v>30</v>
      </c>
      <c r="L6" s="4">
        <v>3844</v>
      </c>
      <c r="M6" s="4">
        <v>3844</v>
      </c>
      <c r="N6" s="4" t="s">
        <v>50</v>
      </c>
      <c r="O6" s="4" t="s">
        <v>32</v>
      </c>
      <c r="P6" s="4" t="s">
        <v>33</v>
      </c>
      <c r="Q6" s="4">
        <v>0</v>
      </c>
      <c r="R6" s="8">
        <v>45287</v>
      </c>
      <c r="S6" s="6">
        <v>45350</v>
      </c>
      <c r="T6" s="4" t="s">
        <v>34</v>
      </c>
      <c r="U6" s="4">
        <v>3844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45333</v>
      </c>
      <c r="G7" s="6">
        <v>45335</v>
      </c>
      <c r="H7" s="4">
        <v>1</v>
      </c>
      <c r="I7" s="4">
        <v>2</v>
      </c>
      <c r="J7" s="4">
        <v>2</v>
      </c>
      <c r="K7" s="4" t="s">
        <v>30</v>
      </c>
      <c r="L7" s="4">
        <v>2122</v>
      </c>
      <c r="M7" s="4">
        <v>2122</v>
      </c>
      <c r="N7" s="4" t="s">
        <v>54</v>
      </c>
      <c r="O7" s="4" t="s">
        <v>32</v>
      </c>
      <c r="P7" s="4" t="s">
        <v>33</v>
      </c>
      <c r="Q7" s="4">
        <v>0</v>
      </c>
      <c r="R7" s="8">
        <v>45287.0000115741</v>
      </c>
      <c r="S7" s="6">
        <v>45350</v>
      </c>
      <c r="T7" s="4" t="s">
        <v>34</v>
      </c>
      <c r="U7" s="4">
        <v>2122</v>
      </c>
      <c r="V7" s="4">
        <v>0</v>
      </c>
      <c r="W7" s="4">
        <v>0</v>
      </c>
      <c r="X7" s="4" t="s">
        <v>55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45329</v>
      </c>
      <c r="G8" s="6">
        <v>45335</v>
      </c>
      <c r="H8" s="4">
        <v>1</v>
      </c>
      <c r="I8" s="4">
        <v>6</v>
      </c>
      <c r="J8" s="4">
        <v>6</v>
      </c>
      <c r="K8" s="4" t="s">
        <v>30</v>
      </c>
      <c r="L8" s="4">
        <v>7208</v>
      </c>
      <c r="M8" s="4">
        <v>7208</v>
      </c>
      <c r="N8" s="4" t="s">
        <v>60</v>
      </c>
      <c r="O8" s="4" t="s">
        <v>32</v>
      </c>
      <c r="P8" s="4" t="s">
        <v>33</v>
      </c>
      <c r="Q8" s="4">
        <v>0</v>
      </c>
      <c r="R8" s="8">
        <v>45294</v>
      </c>
      <c r="S8" s="6">
        <v>45350</v>
      </c>
      <c r="T8" s="4" t="s">
        <v>34</v>
      </c>
      <c r="U8" s="4">
        <v>7208</v>
      </c>
      <c r="V8" s="4">
        <v>0</v>
      </c>
      <c r="W8" s="4">
        <v>0</v>
      </c>
      <c r="X8" s="4" t="s">
        <v>61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28</v>
      </c>
      <c r="E9" s="4" t="s">
        <v>64</v>
      </c>
      <c r="F9" s="6">
        <v>45332</v>
      </c>
      <c r="G9" s="6">
        <v>45335</v>
      </c>
      <c r="H9" s="4">
        <v>1</v>
      </c>
      <c r="I9" s="4">
        <v>3</v>
      </c>
      <c r="J9" s="4">
        <v>3</v>
      </c>
      <c r="K9" s="4" t="s">
        <v>30</v>
      </c>
      <c r="L9" s="4">
        <v>3063</v>
      </c>
      <c r="M9" s="4">
        <v>3063</v>
      </c>
      <c r="N9" s="4" t="s">
        <v>65</v>
      </c>
      <c r="O9" s="4" t="s">
        <v>32</v>
      </c>
      <c r="P9" s="4" t="s">
        <v>33</v>
      </c>
      <c r="Q9" s="4">
        <v>0</v>
      </c>
      <c r="R9" s="8">
        <v>45294</v>
      </c>
      <c r="S9" s="6">
        <v>45350</v>
      </c>
      <c r="T9" s="4" t="s">
        <v>34</v>
      </c>
      <c r="U9" s="4">
        <v>3063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49</v>
      </c>
      <c r="B10" s="4" t="s">
        <v>26</v>
      </c>
      <c r="C10" s="4" t="s">
        <v>68</v>
      </c>
      <c r="D10" s="4" t="s">
        <v>28</v>
      </c>
      <c r="E10" s="4" t="s">
        <v>29</v>
      </c>
      <c r="F10" s="6">
        <v>45331</v>
      </c>
      <c r="G10" s="6">
        <v>45335</v>
      </c>
      <c r="H10" s="4">
        <v>1</v>
      </c>
      <c r="I10" s="4">
        <v>4</v>
      </c>
      <c r="J10" s="4">
        <v>4</v>
      </c>
      <c r="K10" s="4" t="s">
        <v>30</v>
      </c>
      <c r="L10" s="4">
        <v>-3844</v>
      </c>
      <c r="M10" s="4">
        <v>-3844</v>
      </c>
      <c r="N10" s="4" t="s">
        <v>50</v>
      </c>
      <c r="O10" s="4" t="s">
        <v>32</v>
      </c>
      <c r="P10" s="4" t="s">
        <v>33</v>
      </c>
      <c r="Q10" s="4">
        <v>0</v>
      </c>
      <c r="R10" s="8">
        <v>45287</v>
      </c>
      <c r="S10" s="6">
        <v>45350</v>
      </c>
      <c r="T10" s="4" t="s">
        <v>34</v>
      </c>
      <c r="U10" s="4">
        <v>-3844</v>
      </c>
      <c r="V10" s="4">
        <v>0</v>
      </c>
      <c r="W10" s="4">
        <v>0</v>
      </c>
      <c r="X10" s="4" t="s">
        <v>51</v>
      </c>
      <c r="Y10" s="4" t="s">
        <v>52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28</v>
      </c>
      <c r="E11" s="4" t="s">
        <v>29</v>
      </c>
      <c r="F11" s="6">
        <v>45332</v>
      </c>
      <c r="G11" s="6">
        <v>45335</v>
      </c>
      <c r="H11" s="4">
        <v>1</v>
      </c>
      <c r="I11" s="4">
        <v>3</v>
      </c>
      <c r="J11" s="4">
        <v>3</v>
      </c>
      <c r="K11" s="4" t="s">
        <v>30</v>
      </c>
      <c r="L11" s="4">
        <v>3063</v>
      </c>
      <c r="M11" s="4">
        <v>3063</v>
      </c>
      <c r="N11" s="4" t="s">
        <v>70</v>
      </c>
      <c r="O11" s="4" t="s">
        <v>32</v>
      </c>
      <c r="P11" s="4" t="s">
        <v>33</v>
      </c>
      <c r="Q11" s="4">
        <v>0</v>
      </c>
      <c r="R11" s="8">
        <v>45295</v>
      </c>
      <c r="S11" s="6">
        <v>45350</v>
      </c>
      <c r="T11" s="4" t="s">
        <v>34</v>
      </c>
      <c r="U11" s="4">
        <v>3063</v>
      </c>
      <c r="V11" s="4">
        <v>0</v>
      </c>
      <c r="W11" s="4">
        <v>0</v>
      </c>
      <c r="X11" s="4" t="s">
        <v>71</v>
      </c>
      <c r="Y11" s="4" t="s">
        <v>72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28</v>
      </c>
      <c r="E12" s="4" t="s">
        <v>64</v>
      </c>
      <c r="F12" s="6">
        <v>45333</v>
      </c>
      <c r="G12" s="6">
        <v>45335</v>
      </c>
      <c r="H12" s="4">
        <v>3</v>
      </c>
      <c r="I12" s="4">
        <v>2</v>
      </c>
      <c r="J12" s="4">
        <v>6</v>
      </c>
      <c r="K12" s="4" t="s">
        <v>30</v>
      </c>
      <c r="L12" s="4">
        <v>6306</v>
      </c>
      <c r="M12" s="4">
        <v>6306</v>
      </c>
      <c r="N12" s="4" t="s">
        <v>74</v>
      </c>
      <c r="O12" s="4" t="s">
        <v>32</v>
      </c>
      <c r="P12" s="4" t="s">
        <v>33</v>
      </c>
      <c r="Q12" s="4">
        <v>0</v>
      </c>
      <c r="R12" s="8">
        <v>45295</v>
      </c>
      <c r="S12" s="6">
        <v>45350</v>
      </c>
      <c r="T12" s="4" t="s">
        <v>34</v>
      </c>
      <c r="U12" s="4">
        <v>6306</v>
      </c>
      <c r="V12" s="4">
        <v>0</v>
      </c>
      <c r="W12" s="4">
        <v>0</v>
      </c>
      <c r="X12" s="4" t="s">
        <v>75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58</v>
      </c>
      <c r="E13" s="4" t="s">
        <v>59</v>
      </c>
      <c r="F13" s="6">
        <v>45327</v>
      </c>
      <c r="G13" s="6">
        <v>45335</v>
      </c>
      <c r="H13" s="4">
        <v>1</v>
      </c>
      <c r="I13" s="4">
        <v>8</v>
      </c>
      <c r="J13" s="4">
        <v>8</v>
      </c>
      <c r="K13" s="4" t="s">
        <v>30</v>
      </c>
      <c r="L13" s="4">
        <v>9010</v>
      </c>
      <c r="M13" s="4">
        <v>9010</v>
      </c>
      <c r="N13" s="4" t="s">
        <v>78</v>
      </c>
      <c r="O13" s="4" t="s">
        <v>32</v>
      </c>
      <c r="P13" s="4" t="s">
        <v>33</v>
      </c>
      <c r="Q13" s="4">
        <v>0</v>
      </c>
      <c r="R13" s="8">
        <v>45296</v>
      </c>
      <c r="S13" s="6">
        <v>45350</v>
      </c>
      <c r="T13" s="4" t="s">
        <v>34</v>
      </c>
      <c r="U13" s="4">
        <v>9010</v>
      </c>
      <c r="V13" s="4">
        <v>0</v>
      </c>
      <c r="W13" s="4">
        <v>0</v>
      </c>
      <c r="X13" s="4" t="s">
        <v>52</v>
      </c>
      <c r="Y13" s="4" t="s">
        <v>52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28</v>
      </c>
      <c r="E14" s="4" t="s">
        <v>29</v>
      </c>
      <c r="F14" s="6">
        <v>45333</v>
      </c>
      <c r="G14" s="6">
        <v>45335</v>
      </c>
      <c r="H14" s="4">
        <v>1</v>
      </c>
      <c r="I14" s="4">
        <v>2</v>
      </c>
      <c r="J14" s="4">
        <v>2</v>
      </c>
      <c r="K14" s="4" t="s">
        <v>30</v>
      </c>
      <c r="L14" s="4">
        <v>2102</v>
      </c>
      <c r="M14" s="4">
        <v>2102</v>
      </c>
      <c r="N14" s="4" t="s">
        <v>80</v>
      </c>
      <c r="O14" s="4" t="s">
        <v>32</v>
      </c>
      <c r="P14" s="4" t="s">
        <v>33</v>
      </c>
      <c r="Q14" s="4">
        <v>0</v>
      </c>
      <c r="R14" s="8">
        <v>45297</v>
      </c>
      <c r="S14" s="6">
        <v>45350</v>
      </c>
      <c r="T14" s="4" t="s">
        <v>34</v>
      </c>
      <c r="U14" s="4">
        <v>2102</v>
      </c>
      <c r="V14" s="4">
        <v>0</v>
      </c>
      <c r="W14" s="4">
        <v>0</v>
      </c>
      <c r="X14" s="4" t="s">
        <v>81</v>
      </c>
      <c r="Y14" s="4" t="s">
        <v>82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28</v>
      </c>
      <c r="E15" s="4" t="s">
        <v>29</v>
      </c>
      <c r="F15" s="6">
        <v>45333</v>
      </c>
      <c r="G15" s="6">
        <v>45335</v>
      </c>
      <c r="H15" s="4">
        <v>1</v>
      </c>
      <c r="I15" s="4">
        <v>2</v>
      </c>
      <c r="J15" s="4">
        <v>2</v>
      </c>
      <c r="K15" s="4" t="s">
        <v>30</v>
      </c>
      <c r="L15" s="4">
        <v>2102</v>
      </c>
      <c r="M15" s="4">
        <v>2102</v>
      </c>
      <c r="N15" s="4" t="s">
        <v>84</v>
      </c>
      <c r="O15" s="4" t="s">
        <v>32</v>
      </c>
      <c r="P15" s="4" t="s">
        <v>33</v>
      </c>
      <c r="Q15" s="4">
        <v>0</v>
      </c>
      <c r="R15" s="8">
        <v>45297.0000115741</v>
      </c>
      <c r="S15" s="6">
        <v>45350</v>
      </c>
      <c r="T15" s="4" t="s">
        <v>34</v>
      </c>
      <c r="U15" s="4">
        <v>2102</v>
      </c>
      <c r="V15" s="4">
        <v>0</v>
      </c>
      <c r="W15" s="4">
        <v>0</v>
      </c>
      <c r="X15" s="4" t="s">
        <v>85</v>
      </c>
      <c r="Y15" s="4" t="s">
        <v>86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28</v>
      </c>
      <c r="E16" s="4" t="s">
        <v>64</v>
      </c>
      <c r="F16" s="6">
        <v>45333</v>
      </c>
      <c r="G16" s="6">
        <v>45335</v>
      </c>
      <c r="H16" s="4">
        <v>1</v>
      </c>
      <c r="I16" s="4">
        <v>2</v>
      </c>
      <c r="J16" s="4">
        <v>2</v>
      </c>
      <c r="K16" s="4" t="s">
        <v>30</v>
      </c>
      <c r="L16" s="4">
        <v>2122</v>
      </c>
      <c r="M16" s="4">
        <v>2122</v>
      </c>
      <c r="N16" s="4" t="s">
        <v>88</v>
      </c>
      <c r="O16" s="4" t="s">
        <v>32</v>
      </c>
      <c r="P16" s="4" t="s">
        <v>33</v>
      </c>
      <c r="Q16" s="4">
        <v>0</v>
      </c>
      <c r="R16" s="8">
        <v>45300.0000115741</v>
      </c>
      <c r="S16" s="6">
        <v>45350</v>
      </c>
      <c r="T16" s="4" t="s">
        <v>34</v>
      </c>
      <c r="U16" s="4">
        <v>2122</v>
      </c>
      <c r="V16" s="4">
        <v>0</v>
      </c>
      <c r="W16" s="4">
        <v>0</v>
      </c>
      <c r="X16" s="4" t="s">
        <v>89</v>
      </c>
      <c r="Y16" s="4" t="s">
        <v>90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28</v>
      </c>
      <c r="E17" s="4" t="s">
        <v>29</v>
      </c>
      <c r="F17" s="6">
        <v>45333</v>
      </c>
      <c r="G17" s="6">
        <v>45335</v>
      </c>
      <c r="H17" s="4">
        <v>1</v>
      </c>
      <c r="I17" s="4">
        <v>2</v>
      </c>
      <c r="J17" s="4">
        <v>2</v>
      </c>
      <c r="K17" s="4" t="s">
        <v>30</v>
      </c>
      <c r="L17" s="4">
        <v>2142</v>
      </c>
      <c r="M17" s="4">
        <v>2142</v>
      </c>
      <c r="N17" s="4" t="s">
        <v>92</v>
      </c>
      <c r="O17" s="4" t="s">
        <v>32</v>
      </c>
      <c r="P17" s="4" t="s">
        <v>33</v>
      </c>
      <c r="Q17" s="4">
        <v>0</v>
      </c>
      <c r="R17" s="8">
        <v>45301.0000115741</v>
      </c>
      <c r="S17" s="6">
        <v>45350</v>
      </c>
      <c r="T17" s="4" t="s">
        <v>34</v>
      </c>
      <c r="U17" s="4">
        <v>2142</v>
      </c>
      <c r="V17" s="4">
        <v>0</v>
      </c>
      <c r="W17" s="4">
        <v>0</v>
      </c>
      <c r="X17" s="4" t="s">
        <v>93</v>
      </c>
      <c r="Y17" s="4" t="s">
        <v>94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96</v>
      </c>
      <c r="E18" s="4" t="s">
        <v>97</v>
      </c>
      <c r="F18" s="6">
        <v>45333</v>
      </c>
      <c r="G18" s="6">
        <v>45335</v>
      </c>
      <c r="H18" s="4">
        <v>1</v>
      </c>
      <c r="I18" s="4">
        <v>2</v>
      </c>
      <c r="J18" s="4">
        <v>2</v>
      </c>
      <c r="K18" s="4" t="s">
        <v>30</v>
      </c>
      <c r="L18" s="4">
        <v>3374</v>
      </c>
      <c r="M18" s="4">
        <v>3374</v>
      </c>
      <c r="N18" s="4" t="s">
        <v>98</v>
      </c>
      <c r="O18" s="4" t="s">
        <v>32</v>
      </c>
      <c r="P18" s="4" t="s">
        <v>33</v>
      </c>
      <c r="Q18" s="4">
        <v>0</v>
      </c>
      <c r="R18" s="8">
        <v>45303.0000115741</v>
      </c>
      <c r="S18" s="6">
        <v>45350</v>
      </c>
      <c r="T18" s="4" t="s">
        <v>34</v>
      </c>
      <c r="U18" s="4">
        <v>3374</v>
      </c>
      <c r="V18" s="4">
        <v>0</v>
      </c>
      <c r="W18" s="4">
        <v>0</v>
      </c>
      <c r="X18" s="4" t="s">
        <v>99</v>
      </c>
      <c r="Y18" s="4" t="s">
        <v>100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102</v>
      </c>
      <c r="E19" s="4" t="s">
        <v>103</v>
      </c>
      <c r="F19" s="6">
        <v>45333</v>
      </c>
      <c r="G19" s="6">
        <v>45335</v>
      </c>
      <c r="H19" s="4">
        <v>1</v>
      </c>
      <c r="I19" s="4">
        <v>2</v>
      </c>
      <c r="J19" s="4">
        <v>2</v>
      </c>
      <c r="K19" s="4" t="s">
        <v>30</v>
      </c>
      <c r="L19" s="4">
        <v>1120</v>
      </c>
      <c r="M19" s="4">
        <v>1120</v>
      </c>
      <c r="N19" s="4" t="s">
        <v>104</v>
      </c>
      <c r="O19" s="4" t="s">
        <v>32</v>
      </c>
      <c r="P19" s="4" t="s">
        <v>33</v>
      </c>
      <c r="Q19" s="4">
        <v>0</v>
      </c>
      <c r="R19" s="8">
        <v>45305.0000115741</v>
      </c>
      <c r="S19" s="6">
        <v>45350</v>
      </c>
      <c r="T19" s="4" t="s">
        <v>34</v>
      </c>
      <c r="U19" s="4">
        <v>1120</v>
      </c>
      <c r="V19" s="4">
        <v>0</v>
      </c>
      <c r="W19" s="4">
        <v>0</v>
      </c>
      <c r="X19" s="4" t="s">
        <v>52</v>
      </c>
      <c r="Y19" s="4" t="s">
        <v>105</v>
      </c>
    </row>
    <row r="20" s="4" customFormat="1" spans="1:25">
      <c r="A20" s="4" t="s">
        <v>106</v>
      </c>
      <c r="B20" s="4" t="s">
        <v>26</v>
      </c>
      <c r="C20" s="4" t="s">
        <v>27</v>
      </c>
      <c r="D20" s="4" t="s">
        <v>28</v>
      </c>
      <c r="E20" s="4" t="s">
        <v>64</v>
      </c>
      <c r="F20" s="6">
        <v>45330</v>
      </c>
      <c r="G20" s="6">
        <v>45335</v>
      </c>
      <c r="H20" s="4">
        <v>1</v>
      </c>
      <c r="I20" s="4">
        <v>5</v>
      </c>
      <c r="J20" s="4">
        <v>5</v>
      </c>
      <c r="K20" s="4" t="s">
        <v>30</v>
      </c>
      <c r="L20" s="4">
        <v>5373</v>
      </c>
      <c r="M20" s="4">
        <v>5373</v>
      </c>
      <c r="N20" s="4" t="s">
        <v>107</v>
      </c>
      <c r="O20" s="4" t="s">
        <v>32</v>
      </c>
      <c r="P20" s="4" t="s">
        <v>33</v>
      </c>
      <c r="Q20" s="4">
        <v>0</v>
      </c>
      <c r="R20" s="8">
        <v>45308</v>
      </c>
      <c r="S20" s="6">
        <v>45350</v>
      </c>
      <c r="T20" s="4" t="s">
        <v>34</v>
      </c>
      <c r="U20" s="4">
        <v>5373</v>
      </c>
      <c r="V20" s="4">
        <v>0</v>
      </c>
      <c r="W20" s="4">
        <v>0</v>
      </c>
      <c r="X20" s="4" t="s">
        <v>108</v>
      </c>
      <c r="Y20" s="4" t="s">
        <v>109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96</v>
      </c>
      <c r="E21" s="4" t="s">
        <v>111</v>
      </c>
      <c r="F21" s="6">
        <v>45330</v>
      </c>
      <c r="G21" s="6">
        <v>45335</v>
      </c>
      <c r="H21" s="4">
        <v>2</v>
      </c>
      <c r="I21" s="4">
        <v>5</v>
      </c>
      <c r="J21" s="4">
        <v>10</v>
      </c>
      <c r="K21" s="4" t="s">
        <v>30</v>
      </c>
      <c r="L21" s="4">
        <v>14586</v>
      </c>
      <c r="M21" s="4">
        <v>14586</v>
      </c>
      <c r="N21" s="4" t="s">
        <v>112</v>
      </c>
      <c r="O21" s="4" t="s">
        <v>32</v>
      </c>
      <c r="P21" s="4" t="s">
        <v>33</v>
      </c>
      <c r="Q21" s="4">
        <v>0</v>
      </c>
      <c r="R21" s="8">
        <v>45310</v>
      </c>
      <c r="S21" s="6">
        <v>45350</v>
      </c>
      <c r="T21" s="4" t="s">
        <v>34</v>
      </c>
      <c r="U21" s="4">
        <v>14586</v>
      </c>
      <c r="V21" s="4">
        <v>0</v>
      </c>
      <c r="W21" s="4">
        <v>0</v>
      </c>
      <c r="X21" s="4" t="s">
        <v>113</v>
      </c>
      <c r="Y21" s="4" t="s">
        <v>114</v>
      </c>
    </row>
    <row r="22" s="4" customFormat="1" spans="1:25">
      <c r="A22" s="4" t="s">
        <v>115</v>
      </c>
      <c r="B22" s="4" t="s">
        <v>26</v>
      </c>
      <c r="C22" s="4" t="s">
        <v>27</v>
      </c>
      <c r="D22" s="4" t="s">
        <v>102</v>
      </c>
      <c r="E22" s="4" t="s">
        <v>116</v>
      </c>
      <c r="F22" s="6">
        <v>45333</v>
      </c>
      <c r="G22" s="6">
        <v>45335</v>
      </c>
      <c r="H22" s="4">
        <v>1</v>
      </c>
      <c r="I22" s="4">
        <v>2</v>
      </c>
      <c r="J22" s="4">
        <v>2</v>
      </c>
      <c r="K22" s="4" t="s">
        <v>30</v>
      </c>
      <c r="L22" s="4">
        <v>1246</v>
      </c>
      <c r="M22" s="4">
        <v>1246</v>
      </c>
      <c r="N22" s="4" t="s">
        <v>117</v>
      </c>
      <c r="O22" s="4" t="s">
        <v>32</v>
      </c>
      <c r="P22" s="4" t="s">
        <v>33</v>
      </c>
      <c r="Q22" s="4">
        <v>0</v>
      </c>
      <c r="R22" s="8">
        <v>45329</v>
      </c>
      <c r="S22" s="6">
        <v>45350</v>
      </c>
      <c r="T22" s="4" t="s">
        <v>34</v>
      </c>
      <c r="U22" s="4">
        <v>1246</v>
      </c>
      <c r="V22" s="4">
        <v>0</v>
      </c>
      <c r="W22" s="4">
        <v>0</v>
      </c>
      <c r="X22" s="4" t="s">
        <v>52</v>
      </c>
      <c r="Y22" s="4" t="s">
        <v>118</v>
      </c>
    </row>
    <row r="23" s="4" customFormat="1" spans="1:25">
      <c r="A23" s="4" t="s">
        <v>119</v>
      </c>
      <c r="B23" s="4" t="s">
        <v>26</v>
      </c>
      <c r="C23" s="4" t="s">
        <v>27</v>
      </c>
      <c r="D23" s="4" t="s">
        <v>102</v>
      </c>
      <c r="E23" s="4" t="s">
        <v>103</v>
      </c>
      <c r="F23" s="6">
        <v>45333</v>
      </c>
      <c r="G23" s="6">
        <v>45335</v>
      </c>
      <c r="H23" s="4">
        <v>1</v>
      </c>
      <c r="I23" s="4">
        <v>2</v>
      </c>
      <c r="J23" s="4">
        <v>2</v>
      </c>
      <c r="K23" s="4" t="s">
        <v>30</v>
      </c>
      <c r="L23" s="4">
        <v>1232</v>
      </c>
      <c r="M23" s="4">
        <v>1232</v>
      </c>
      <c r="N23" s="4" t="s">
        <v>120</v>
      </c>
      <c r="O23" s="4" t="s">
        <v>32</v>
      </c>
      <c r="P23" s="4" t="s">
        <v>33</v>
      </c>
      <c r="Q23" s="4">
        <v>0</v>
      </c>
      <c r="R23" s="8">
        <v>45330.0000115741</v>
      </c>
      <c r="S23" s="6">
        <v>45350</v>
      </c>
      <c r="T23" s="4" t="s">
        <v>34</v>
      </c>
      <c r="U23" s="4">
        <v>1232</v>
      </c>
      <c r="V23" s="4">
        <v>0</v>
      </c>
      <c r="W23" s="4">
        <v>0</v>
      </c>
      <c r="X23" s="4" t="s">
        <v>52</v>
      </c>
      <c r="Y23" s="4" t="s">
        <v>52</v>
      </c>
    </row>
    <row r="24" s="4" customFormat="1" spans="1:25">
      <c r="A24" s="4" t="s">
        <v>121</v>
      </c>
      <c r="B24" s="4" t="s">
        <v>26</v>
      </c>
      <c r="C24" s="4" t="s">
        <v>27</v>
      </c>
      <c r="D24" s="4" t="s">
        <v>102</v>
      </c>
      <c r="E24" s="4" t="s">
        <v>122</v>
      </c>
      <c r="F24" s="6">
        <v>45333</v>
      </c>
      <c r="G24" s="6">
        <v>45335</v>
      </c>
      <c r="H24" s="4">
        <v>1</v>
      </c>
      <c r="I24" s="4">
        <v>2</v>
      </c>
      <c r="J24" s="4">
        <v>2</v>
      </c>
      <c r="K24" s="4" t="s">
        <v>30</v>
      </c>
      <c r="L24" s="4">
        <v>1302</v>
      </c>
      <c r="M24" s="4">
        <v>1302</v>
      </c>
      <c r="N24" s="4" t="s">
        <v>123</v>
      </c>
      <c r="O24" s="4" t="s">
        <v>32</v>
      </c>
      <c r="P24" s="4" t="s">
        <v>33</v>
      </c>
      <c r="Q24" s="4">
        <v>0</v>
      </c>
      <c r="R24" s="8">
        <v>45330</v>
      </c>
      <c r="S24" s="6">
        <v>45350</v>
      </c>
      <c r="T24" s="4" t="s">
        <v>34</v>
      </c>
      <c r="U24" s="4">
        <v>1302</v>
      </c>
      <c r="V24" s="4">
        <v>0</v>
      </c>
      <c r="W24" s="4">
        <v>0</v>
      </c>
      <c r="X24" s="4" t="s">
        <v>52</v>
      </c>
      <c r="Y24" s="4" t="s">
        <v>52</v>
      </c>
    </row>
    <row r="25" s="4" customFormat="1" spans="1:25">
      <c r="A25" s="4" t="s">
        <v>124</v>
      </c>
      <c r="B25" s="4" t="s">
        <v>26</v>
      </c>
      <c r="C25" s="4" t="s">
        <v>27</v>
      </c>
      <c r="D25" s="4" t="s">
        <v>102</v>
      </c>
      <c r="E25" s="4" t="s">
        <v>125</v>
      </c>
      <c r="F25" s="6">
        <v>45333</v>
      </c>
      <c r="G25" s="6">
        <v>45335</v>
      </c>
      <c r="H25" s="4">
        <v>1</v>
      </c>
      <c r="I25" s="4">
        <v>2</v>
      </c>
      <c r="J25" s="4">
        <v>2</v>
      </c>
      <c r="K25" s="4" t="s">
        <v>30</v>
      </c>
      <c r="L25" s="4">
        <v>1232</v>
      </c>
      <c r="M25" s="4">
        <v>1232</v>
      </c>
      <c r="N25" s="4" t="s">
        <v>126</v>
      </c>
      <c r="O25" s="4" t="s">
        <v>32</v>
      </c>
      <c r="P25" s="4" t="s">
        <v>33</v>
      </c>
      <c r="Q25" s="4">
        <v>0</v>
      </c>
      <c r="R25" s="8">
        <v>45330.0000115741</v>
      </c>
      <c r="S25" s="6">
        <v>45350</v>
      </c>
      <c r="T25" s="4" t="s">
        <v>34</v>
      </c>
      <c r="U25" s="4">
        <v>1232</v>
      </c>
      <c r="V25" s="4">
        <v>0</v>
      </c>
      <c r="W25" s="4">
        <v>0</v>
      </c>
      <c r="X25" s="4" t="s">
        <v>52</v>
      </c>
      <c r="Y25" s="4" t="s">
        <v>52</v>
      </c>
    </row>
    <row r="26" s="4" customFormat="1" spans="1:25">
      <c r="A26" s="4" t="s">
        <v>127</v>
      </c>
      <c r="B26" s="4" t="s">
        <v>26</v>
      </c>
      <c r="C26" s="4" t="s">
        <v>27</v>
      </c>
      <c r="D26" s="4" t="s">
        <v>102</v>
      </c>
      <c r="E26" s="4" t="s">
        <v>125</v>
      </c>
      <c r="F26" s="6">
        <v>45333</v>
      </c>
      <c r="G26" s="6">
        <v>45335</v>
      </c>
      <c r="H26" s="4">
        <v>1</v>
      </c>
      <c r="I26" s="4">
        <v>2</v>
      </c>
      <c r="J26" s="4">
        <v>2</v>
      </c>
      <c r="K26" s="4" t="s">
        <v>30</v>
      </c>
      <c r="L26" s="4">
        <v>1295</v>
      </c>
      <c r="M26" s="4">
        <v>1295</v>
      </c>
      <c r="N26" s="4" t="s">
        <v>128</v>
      </c>
      <c r="O26" s="4" t="s">
        <v>32</v>
      </c>
      <c r="P26" s="4" t="s">
        <v>33</v>
      </c>
      <c r="Q26" s="4">
        <v>0</v>
      </c>
      <c r="R26" s="8">
        <v>45331</v>
      </c>
      <c r="S26" s="6">
        <v>45350</v>
      </c>
      <c r="T26" s="4" t="s">
        <v>34</v>
      </c>
      <c r="U26" s="4">
        <v>1295</v>
      </c>
      <c r="V26" s="4">
        <v>0</v>
      </c>
      <c r="W26" s="4">
        <v>0</v>
      </c>
      <c r="X26" s="4" t="s">
        <v>52</v>
      </c>
      <c r="Y26" s="4" t="s">
        <v>129</v>
      </c>
    </row>
    <row r="27" s="4" customFormat="1" spans="1:25">
      <c r="A27" s="4" t="s">
        <v>130</v>
      </c>
      <c r="B27" s="4" t="s">
        <v>26</v>
      </c>
      <c r="C27" s="4" t="s">
        <v>27</v>
      </c>
      <c r="D27" s="4" t="s">
        <v>102</v>
      </c>
      <c r="E27" s="4" t="s">
        <v>122</v>
      </c>
      <c r="F27" s="6">
        <v>45334</v>
      </c>
      <c r="G27" s="6">
        <v>45335</v>
      </c>
      <c r="H27" s="4">
        <v>2</v>
      </c>
      <c r="I27" s="4">
        <v>1</v>
      </c>
      <c r="J27" s="4">
        <v>2</v>
      </c>
      <c r="K27" s="4" t="s">
        <v>30</v>
      </c>
      <c r="L27" s="4">
        <v>1428</v>
      </c>
      <c r="M27" s="4">
        <v>1428</v>
      </c>
      <c r="N27" s="4" t="s">
        <v>131</v>
      </c>
      <c r="O27" s="4" t="s">
        <v>32</v>
      </c>
      <c r="P27" s="4" t="s">
        <v>33</v>
      </c>
      <c r="Q27" s="4">
        <v>0</v>
      </c>
      <c r="R27" s="8">
        <v>45332.0000115741</v>
      </c>
      <c r="S27" s="6">
        <v>45350</v>
      </c>
      <c r="T27" s="4" t="s">
        <v>34</v>
      </c>
      <c r="U27" s="4">
        <v>1428</v>
      </c>
      <c r="V27" s="4">
        <v>0</v>
      </c>
      <c r="W27" s="4">
        <v>0</v>
      </c>
      <c r="X27" s="4" t="s">
        <v>52</v>
      </c>
      <c r="Y27" s="4" t="s">
        <v>52</v>
      </c>
    </row>
    <row r="28" s="4" customFormat="1" spans="1:25">
      <c r="A28" s="4" t="s">
        <v>130</v>
      </c>
      <c r="B28" s="4" t="s">
        <v>26</v>
      </c>
      <c r="C28" s="4" t="s">
        <v>68</v>
      </c>
      <c r="D28" s="4" t="s">
        <v>102</v>
      </c>
      <c r="E28" s="4" t="s">
        <v>122</v>
      </c>
      <c r="F28" s="6">
        <v>45334</v>
      </c>
      <c r="G28" s="6">
        <v>45335</v>
      </c>
      <c r="H28" s="4">
        <v>2</v>
      </c>
      <c r="I28" s="4">
        <v>1</v>
      </c>
      <c r="J28" s="4">
        <v>2</v>
      </c>
      <c r="K28" s="4" t="s">
        <v>30</v>
      </c>
      <c r="L28" s="4">
        <v>-1428</v>
      </c>
      <c r="M28" s="4">
        <v>-1428</v>
      </c>
      <c r="N28" s="4" t="s">
        <v>131</v>
      </c>
      <c r="O28" s="4" t="s">
        <v>32</v>
      </c>
      <c r="P28" s="4" t="s">
        <v>33</v>
      </c>
      <c r="Q28" s="4">
        <v>0</v>
      </c>
      <c r="R28" s="8">
        <v>45332.0000115741</v>
      </c>
      <c r="S28" s="6">
        <v>45350</v>
      </c>
      <c r="T28" s="4" t="s">
        <v>34</v>
      </c>
      <c r="U28" s="4">
        <v>-1428</v>
      </c>
      <c r="V28" s="4">
        <v>0</v>
      </c>
      <c r="W28" s="4">
        <v>0</v>
      </c>
      <c r="X28" s="4" t="s">
        <v>52</v>
      </c>
      <c r="Y28" s="4" t="s">
        <v>52</v>
      </c>
    </row>
    <row r="29" s="4" customFormat="1" spans="1:25">
      <c r="A29" s="4" t="s">
        <v>132</v>
      </c>
      <c r="B29" s="4" t="s">
        <v>26</v>
      </c>
      <c r="C29" s="4" t="s">
        <v>27</v>
      </c>
      <c r="D29" s="4" t="s">
        <v>102</v>
      </c>
      <c r="E29" s="4" t="s">
        <v>116</v>
      </c>
      <c r="F29" s="6">
        <v>45334</v>
      </c>
      <c r="G29" s="6">
        <v>45335</v>
      </c>
      <c r="H29" s="4">
        <v>1</v>
      </c>
      <c r="I29" s="4">
        <v>1</v>
      </c>
      <c r="J29" s="4">
        <v>1</v>
      </c>
      <c r="K29" s="4" t="s">
        <v>30</v>
      </c>
      <c r="L29" s="4">
        <v>714</v>
      </c>
      <c r="M29" s="4">
        <v>714</v>
      </c>
      <c r="N29" s="4" t="s">
        <v>133</v>
      </c>
      <c r="O29" s="4" t="s">
        <v>32</v>
      </c>
      <c r="P29" s="4" t="s">
        <v>33</v>
      </c>
      <c r="Q29" s="4">
        <v>0</v>
      </c>
      <c r="R29" s="8">
        <v>45332.0000115741</v>
      </c>
      <c r="S29" s="6">
        <v>45350</v>
      </c>
      <c r="T29" s="4" t="s">
        <v>34</v>
      </c>
      <c r="U29" s="4">
        <v>714</v>
      </c>
      <c r="V29" s="4">
        <v>0</v>
      </c>
      <c r="W29" s="4">
        <v>0</v>
      </c>
      <c r="X29" s="4" t="s">
        <v>52</v>
      </c>
      <c r="Y29" s="4" t="s">
        <v>52</v>
      </c>
    </row>
    <row r="30" s="4" customFormat="1" spans="1:25">
      <c r="A30" s="4" t="s">
        <v>134</v>
      </c>
      <c r="B30" s="4" t="s">
        <v>26</v>
      </c>
      <c r="C30" s="4" t="s">
        <v>27</v>
      </c>
      <c r="D30" s="4" t="s">
        <v>102</v>
      </c>
      <c r="E30" s="4" t="s">
        <v>116</v>
      </c>
      <c r="F30" s="6">
        <v>45334</v>
      </c>
      <c r="G30" s="6">
        <v>45335</v>
      </c>
      <c r="H30" s="4">
        <v>1</v>
      </c>
      <c r="I30" s="4">
        <v>1</v>
      </c>
      <c r="J30" s="4">
        <v>1</v>
      </c>
      <c r="K30" s="4" t="s">
        <v>30</v>
      </c>
      <c r="L30" s="4">
        <v>714</v>
      </c>
      <c r="M30" s="4">
        <v>714</v>
      </c>
      <c r="N30" s="4" t="s">
        <v>135</v>
      </c>
      <c r="O30" s="4" t="s">
        <v>32</v>
      </c>
      <c r="P30" s="4" t="s">
        <v>33</v>
      </c>
      <c r="Q30" s="4">
        <v>0</v>
      </c>
      <c r="R30" s="8">
        <v>45333</v>
      </c>
      <c r="S30" s="6">
        <v>45350</v>
      </c>
      <c r="T30" s="4" t="s">
        <v>34</v>
      </c>
      <c r="U30" s="4">
        <v>714</v>
      </c>
      <c r="V30" s="4">
        <v>0</v>
      </c>
      <c r="W30" s="4">
        <v>0</v>
      </c>
      <c r="X30" s="4" t="s">
        <v>52</v>
      </c>
      <c r="Y30" s="4" t="s">
        <v>52</v>
      </c>
    </row>
    <row r="31" s="4" customFormat="1" spans="1:25">
      <c r="A31" s="4" t="s">
        <v>136</v>
      </c>
      <c r="B31" s="4" t="s">
        <v>26</v>
      </c>
      <c r="C31" s="4" t="s">
        <v>27</v>
      </c>
      <c r="D31" s="4" t="s">
        <v>102</v>
      </c>
      <c r="E31" s="4" t="s">
        <v>125</v>
      </c>
      <c r="F31" s="6">
        <v>45334</v>
      </c>
      <c r="G31" s="6">
        <v>45335</v>
      </c>
      <c r="H31" s="4">
        <v>1</v>
      </c>
      <c r="I31" s="4">
        <v>1</v>
      </c>
      <c r="J31" s="4">
        <v>1</v>
      </c>
      <c r="K31" s="4" t="s">
        <v>30</v>
      </c>
      <c r="L31" s="4">
        <v>679</v>
      </c>
      <c r="M31" s="4">
        <v>679</v>
      </c>
      <c r="N31" s="4" t="s">
        <v>137</v>
      </c>
      <c r="O31" s="4" t="s">
        <v>32</v>
      </c>
      <c r="P31" s="4" t="s">
        <v>33</v>
      </c>
      <c r="Q31" s="4">
        <v>0</v>
      </c>
      <c r="R31" s="8">
        <v>45334</v>
      </c>
      <c r="S31" s="6">
        <v>45350</v>
      </c>
      <c r="T31" s="4" t="s">
        <v>34</v>
      </c>
      <c r="U31" s="4">
        <v>679</v>
      </c>
      <c r="V31" s="4">
        <v>0</v>
      </c>
      <c r="W31" s="4">
        <v>0</v>
      </c>
      <c r="X31" s="4" t="s">
        <v>52</v>
      </c>
      <c r="Y31" s="4" t="s">
        <v>52</v>
      </c>
    </row>
    <row r="32" s="4" customFormat="1" spans="1:25">
      <c r="A32" s="4" t="s">
        <v>138</v>
      </c>
      <c r="B32" s="4" t="s">
        <v>26</v>
      </c>
      <c r="C32" s="4" t="s">
        <v>27</v>
      </c>
      <c r="D32" s="4" t="s">
        <v>102</v>
      </c>
      <c r="E32" s="4" t="s">
        <v>116</v>
      </c>
      <c r="F32" s="6">
        <v>45334</v>
      </c>
      <c r="G32" s="6">
        <v>45335</v>
      </c>
      <c r="H32" s="4">
        <v>3</v>
      </c>
      <c r="I32" s="4">
        <v>1</v>
      </c>
      <c r="J32" s="4">
        <v>3</v>
      </c>
      <c r="K32" s="4" t="s">
        <v>30</v>
      </c>
      <c r="L32" s="4">
        <v>2142</v>
      </c>
      <c r="M32" s="4">
        <v>2142</v>
      </c>
      <c r="N32" s="4" t="s">
        <v>139</v>
      </c>
      <c r="O32" s="4" t="s">
        <v>32</v>
      </c>
      <c r="P32" s="4" t="s">
        <v>33</v>
      </c>
      <c r="Q32" s="4">
        <v>0</v>
      </c>
      <c r="R32" s="8">
        <v>45334</v>
      </c>
      <c r="S32" s="6">
        <v>45350</v>
      </c>
      <c r="T32" s="4" t="s">
        <v>34</v>
      </c>
      <c r="U32" s="4">
        <v>2142</v>
      </c>
      <c r="V32" s="4">
        <v>0</v>
      </c>
      <c r="W32" s="4">
        <v>0</v>
      </c>
      <c r="X32" s="4" t="s">
        <v>52</v>
      </c>
      <c r="Y32" s="4" t="s">
        <v>140</v>
      </c>
    </row>
    <row r="33" s="4" customFormat="1" spans="1:25">
      <c r="A33" s="4" t="s">
        <v>141</v>
      </c>
      <c r="B33" s="4" t="s">
        <v>26</v>
      </c>
      <c r="C33" s="4" t="s">
        <v>27</v>
      </c>
      <c r="D33" s="4" t="s">
        <v>102</v>
      </c>
      <c r="E33" s="4" t="s">
        <v>103</v>
      </c>
      <c r="F33" s="6">
        <v>45334</v>
      </c>
      <c r="G33" s="6">
        <v>45335</v>
      </c>
      <c r="H33" s="4">
        <v>1</v>
      </c>
      <c r="I33" s="4">
        <v>1</v>
      </c>
      <c r="J33" s="4">
        <v>1</v>
      </c>
      <c r="K33" s="4" t="s">
        <v>30</v>
      </c>
      <c r="L33" s="4">
        <v>679</v>
      </c>
      <c r="M33" s="4">
        <v>679</v>
      </c>
      <c r="N33" s="4" t="s">
        <v>142</v>
      </c>
      <c r="O33" s="4" t="s">
        <v>32</v>
      </c>
      <c r="P33" s="4" t="s">
        <v>33</v>
      </c>
      <c r="Q33" s="4">
        <v>0</v>
      </c>
      <c r="R33" s="8">
        <v>45334.0000115741</v>
      </c>
      <c r="S33" s="6">
        <v>45350</v>
      </c>
      <c r="T33" s="4" t="s">
        <v>34</v>
      </c>
      <c r="U33" s="4">
        <v>679</v>
      </c>
      <c r="V33" s="4">
        <v>0</v>
      </c>
      <c r="W33" s="4">
        <v>0</v>
      </c>
      <c r="X33" s="4" t="s">
        <v>52</v>
      </c>
      <c r="Y33" s="4" t="s">
        <v>143</v>
      </c>
    </row>
    <row r="34" s="4" customFormat="1" spans="1:25">
      <c r="A34" s="4" t="s">
        <v>144</v>
      </c>
      <c r="B34" s="4" t="s">
        <v>26</v>
      </c>
      <c r="C34" s="4" t="s">
        <v>27</v>
      </c>
      <c r="D34" s="4" t="s">
        <v>102</v>
      </c>
      <c r="E34" s="4" t="s">
        <v>103</v>
      </c>
      <c r="F34" s="6">
        <v>45334</v>
      </c>
      <c r="G34" s="6">
        <v>45335</v>
      </c>
      <c r="H34" s="4">
        <v>1</v>
      </c>
      <c r="I34" s="4">
        <v>1</v>
      </c>
      <c r="J34" s="4">
        <v>1</v>
      </c>
      <c r="K34" s="4" t="s">
        <v>30</v>
      </c>
      <c r="L34" s="4">
        <v>679</v>
      </c>
      <c r="M34" s="4">
        <v>679</v>
      </c>
      <c r="N34" s="4" t="s">
        <v>145</v>
      </c>
      <c r="O34" s="4" t="s">
        <v>32</v>
      </c>
      <c r="P34" s="4" t="s">
        <v>33</v>
      </c>
      <c r="Q34" s="4">
        <v>0</v>
      </c>
      <c r="R34" s="8">
        <v>45334</v>
      </c>
      <c r="S34" s="6">
        <v>45350</v>
      </c>
      <c r="T34" s="4" t="s">
        <v>34</v>
      </c>
      <c r="U34" s="4">
        <v>679</v>
      </c>
      <c r="V34" s="4">
        <v>0</v>
      </c>
      <c r="W34" s="4">
        <v>0</v>
      </c>
      <c r="X34" s="4" t="s">
        <v>52</v>
      </c>
      <c r="Y34" s="4" t="s">
        <v>52</v>
      </c>
    </row>
    <row r="35" s="4" customFormat="1" spans="1:25">
      <c r="A35" s="4" t="s">
        <v>146</v>
      </c>
      <c r="B35" s="4" t="s">
        <v>26</v>
      </c>
      <c r="C35" s="4" t="s">
        <v>27</v>
      </c>
      <c r="D35" s="4" t="s">
        <v>102</v>
      </c>
      <c r="E35" s="4" t="s">
        <v>147</v>
      </c>
      <c r="F35" s="6">
        <v>45334</v>
      </c>
      <c r="G35" s="6">
        <v>45335</v>
      </c>
      <c r="H35" s="4">
        <v>1</v>
      </c>
      <c r="I35" s="4">
        <v>1</v>
      </c>
      <c r="J35" s="4">
        <v>1</v>
      </c>
      <c r="K35" s="4" t="s">
        <v>30</v>
      </c>
      <c r="L35" s="4">
        <v>1015</v>
      </c>
      <c r="M35" s="4">
        <v>1015</v>
      </c>
      <c r="N35" s="4" t="s">
        <v>148</v>
      </c>
      <c r="O35" s="4" t="s">
        <v>32</v>
      </c>
      <c r="P35" s="4" t="s">
        <v>33</v>
      </c>
      <c r="Q35" s="4">
        <v>0</v>
      </c>
      <c r="R35" s="8">
        <v>45334.0000115741</v>
      </c>
      <c r="S35" s="6">
        <v>45350</v>
      </c>
      <c r="T35" s="4" t="s">
        <v>34</v>
      </c>
      <c r="U35" s="4">
        <v>1015</v>
      </c>
      <c r="V35" s="4">
        <v>0</v>
      </c>
      <c r="W35" s="4">
        <v>0</v>
      </c>
      <c r="X35" s="4" t="s">
        <v>52</v>
      </c>
      <c r="Y35" s="4" t="s">
        <v>149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4"/>
  <sheetViews>
    <sheetView tabSelected="1" workbookViewId="0">
      <selection activeCell="A41" sqref="A41:D44"/>
    </sheetView>
  </sheetViews>
  <sheetFormatPr defaultColWidth="9" defaultRowHeight="13.5"/>
  <cols>
    <col min="1" max="1" width="12.625" style="4"/>
    <col min="2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150</v>
      </c>
    </row>
    <row r="2" s="4" customFormat="1" spans="1:9">
      <c r="A2" s="5">
        <v>999228470295271</v>
      </c>
      <c r="B2" s="6">
        <v>45330</v>
      </c>
      <c r="C2" s="6">
        <v>45335</v>
      </c>
      <c r="D2" s="4">
        <v>4881</v>
      </c>
      <c r="E2" s="4" t="str">
        <f>VLOOKUP(A2,HOP!A:L,12,0)</f>
        <v>4881.00</v>
      </c>
      <c r="F2" s="4" t="str">
        <f>VLOOKUP(A2,HOP!A:C,3,0)</f>
        <v>4252830</v>
      </c>
      <c r="G2" s="4">
        <f>D2-E2</f>
        <v>0</v>
      </c>
      <c r="H2" s="4" t="str">
        <f>$H$1&amp;F2</f>
        <v>，4252830</v>
      </c>
      <c r="I2" s="4" t="str">
        <f>VLOOKUP(A2,HOP!A:U,21,0)</f>
        <v>直连</v>
      </c>
    </row>
    <row r="3" s="4" customFormat="1" spans="1:9">
      <c r="A3" s="5">
        <v>999229426294098</v>
      </c>
      <c r="B3" s="6">
        <v>45331</v>
      </c>
      <c r="C3" s="6">
        <v>45335</v>
      </c>
      <c r="D3" s="4">
        <v>3784</v>
      </c>
      <c r="E3" s="4" t="str">
        <f>VLOOKUP(A3,HOP!A:L,12,0)</f>
        <v>3784.00</v>
      </c>
      <c r="F3" s="4" t="str">
        <f>VLOOKUP(A3,HOP!A:C,3,0)</f>
        <v>4489944</v>
      </c>
      <c r="G3" s="4">
        <f t="shared" ref="G3:G33" si="0">D3-E3</f>
        <v>0</v>
      </c>
      <c r="H3" s="4" t="str">
        <f t="shared" ref="H3:H33" si="1">$H$1&amp;F3</f>
        <v>，4489944</v>
      </c>
      <c r="I3" s="4" t="str">
        <f>VLOOKUP(A3,HOP!A:U,21,0)</f>
        <v>直连</v>
      </c>
    </row>
    <row r="4" s="4" customFormat="1" spans="1:9">
      <c r="A4" s="5">
        <v>999229427922797</v>
      </c>
      <c r="B4" s="6">
        <v>45333</v>
      </c>
      <c r="C4" s="6">
        <v>45335</v>
      </c>
      <c r="D4" s="4">
        <v>2082</v>
      </c>
      <c r="E4" s="4" t="str">
        <f>VLOOKUP(A4,HOP!A:L,12,0)</f>
        <v>2082.00</v>
      </c>
      <c r="F4" s="4" t="str">
        <f>VLOOKUP(A4,HOP!A:C,3,0)</f>
        <v>4491809</v>
      </c>
      <c r="G4" s="4">
        <f t="shared" si="0"/>
        <v>0</v>
      </c>
      <c r="H4" s="4" t="str">
        <f t="shared" si="1"/>
        <v>，4491809</v>
      </c>
      <c r="I4" s="4" t="str">
        <f>VLOOKUP(A4,HOP!A:U,21,0)</f>
        <v>直连</v>
      </c>
    </row>
    <row r="5" s="4" customFormat="1" spans="1:9">
      <c r="A5" s="5">
        <v>999229430232111</v>
      </c>
      <c r="B5" s="6">
        <v>45332</v>
      </c>
      <c r="C5" s="6">
        <v>45335</v>
      </c>
      <c r="D5" s="4">
        <v>6066</v>
      </c>
      <c r="E5" s="4" t="str">
        <f>VLOOKUP(A5,HOP!A:L,12,0)</f>
        <v>6066.00</v>
      </c>
      <c r="F5" s="4" t="str">
        <f>VLOOKUP(A5,HOP!A:C,3,0)</f>
        <v>4495105</v>
      </c>
      <c r="G5" s="4">
        <f t="shared" si="0"/>
        <v>0</v>
      </c>
      <c r="H5" s="4" t="str">
        <f t="shared" si="1"/>
        <v>，4495105</v>
      </c>
      <c r="I5" s="4" t="str">
        <f>VLOOKUP(A5,HOP!A:U,21,0)</f>
        <v>直连</v>
      </c>
    </row>
    <row r="6" s="4" customFormat="1" hidden="1" spans="1:9">
      <c r="A6" s="5">
        <v>999229434396318</v>
      </c>
      <c r="B6" s="6">
        <v>45331</v>
      </c>
      <c r="C6" s="6">
        <v>45335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999229434904332</v>
      </c>
      <c r="B7" s="6">
        <v>45333</v>
      </c>
      <c r="C7" s="6">
        <v>45335</v>
      </c>
      <c r="D7" s="4">
        <v>2122</v>
      </c>
      <c r="E7" s="4" t="str">
        <f>VLOOKUP(A7,HOP!A:L,12,0)</f>
        <v>2122.00</v>
      </c>
      <c r="F7" s="4" t="str">
        <f>VLOOKUP(A7,HOP!A:C,3,0)</f>
        <v>4501313</v>
      </c>
      <c r="G7" s="4">
        <f t="shared" si="0"/>
        <v>0</v>
      </c>
      <c r="H7" s="4" t="str">
        <f t="shared" si="1"/>
        <v>，4501313</v>
      </c>
      <c r="I7" s="4" t="str">
        <f>VLOOKUP(A7,HOP!A:U,21,0)</f>
        <v>直连</v>
      </c>
    </row>
    <row r="8" s="4" customFormat="1" spans="1:9">
      <c r="A8" s="5">
        <v>999229461954501</v>
      </c>
      <c r="B8" s="6">
        <v>45329</v>
      </c>
      <c r="C8" s="6">
        <v>45335</v>
      </c>
      <c r="D8" s="4">
        <v>7208</v>
      </c>
      <c r="E8" s="4" t="str">
        <f>VLOOKUP(A8,HOP!A:L,12,0)</f>
        <v>7208.00</v>
      </c>
      <c r="F8" s="4" t="str">
        <f>VLOOKUP(A8,HOP!A:C,3,0)</f>
        <v>4537659</v>
      </c>
      <c r="G8" s="4">
        <f t="shared" si="0"/>
        <v>0</v>
      </c>
      <c r="H8" s="4" t="str">
        <f t="shared" si="1"/>
        <v>，4537659</v>
      </c>
      <c r="I8" s="4" t="str">
        <f>VLOOKUP(A8,HOP!A:U,21,0)</f>
        <v>直连</v>
      </c>
    </row>
    <row r="9" s="4" customFormat="1" spans="1:9">
      <c r="A9" s="5">
        <v>999229462638493</v>
      </c>
      <c r="B9" s="6">
        <v>45332</v>
      </c>
      <c r="C9" s="6">
        <v>45335</v>
      </c>
      <c r="D9" s="4">
        <v>3063</v>
      </c>
      <c r="E9" s="4" t="str">
        <f>VLOOKUP(A9,HOP!A:L,12,0)</f>
        <v>3063.00</v>
      </c>
      <c r="F9" s="4" t="str">
        <f>VLOOKUP(A9,HOP!A:C,3,0)</f>
        <v>4538409</v>
      </c>
      <c r="G9" s="4">
        <f t="shared" si="0"/>
        <v>0</v>
      </c>
      <c r="H9" s="4" t="str">
        <f t="shared" si="1"/>
        <v>，4538409</v>
      </c>
      <c r="I9" s="4" t="str">
        <f>VLOOKUP(A9,HOP!A:U,21,0)</f>
        <v>直连</v>
      </c>
    </row>
    <row r="10" s="4" customFormat="1" spans="1:9">
      <c r="A10" s="5">
        <v>999229466396523</v>
      </c>
      <c r="B10" s="6">
        <v>45332</v>
      </c>
      <c r="C10" s="6">
        <v>45335</v>
      </c>
      <c r="D10" s="4">
        <v>3063</v>
      </c>
      <c r="E10" s="4" t="str">
        <f>VLOOKUP(A10,HOP!A:L,12,0)</f>
        <v>3063.00</v>
      </c>
      <c r="F10" s="4" t="str">
        <f>VLOOKUP(A10,HOP!A:C,3,0)</f>
        <v>4543796</v>
      </c>
      <c r="G10" s="4">
        <f t="shared" si="0"/>
        <v>0</v>
      </c>
      <c r="H10" s="4" t="str">
        <f t="shared" si="1"/>
        <v>，4543796</v>
      </c>
      <c r="I10" s="4" t="str">
        <f>VLOOKUP(A10,HOP!A:U,21,0)</f>
        <v>直连</v>
      </c>
    </row>
    <row r="11" s="4" customFormat="1" spans="1:9">
      <c r="A11" s="5">
        <v>999229475187364</v>
      </c>
      <c r="B11" s="6">
        <v>45333</v>
      </c>
      <c r="C11" s="6">
        <v>45335</v>
      </c>
      <c r="D11" s="4">
        <v>6306</v>
      </c>
      <c r="E11" s="4" t="str">
        <f>VLOOKUP(A11,HOP!A:L,12,0)</f>
        <v>6306.00</v>
      </c>
      <c r="F11" s="4" t="str">
        <f>VLOOKUP(A11,HOP!A:C,3,0)</f>
        <v>4546312</v>
      </c>
      <c r="G11" s="4">
        <f t="shared" si="0"/>
        <v>0</v>
      </c>
      <c r="H11" s="4" t="str">
        <f t="shared" si="1"/>
        <v>，4546312</v>
      </c>
      <c r="I11" s="4" t="str">
        <f>VLOOKUP(A11,HOP!A:U,21,0)</f>
        <v>直连</v>
      </c>
    </row>
    <row r="12" s="4" customFormat="1" spans="1:9">
      <c r="A12" s="5">
        <v>999229481302258</v>
      </c>
      <c r="B12" s="6">
        <v>45327</v>
      </c>
      <c r="C12" s="6">
        <v>45335</v>
      </c>
      <c r="D12" s="4">
        <v>9010</v>
      </c>
      <c r="E12" s="4" t="str">
        <f>VLOOKUP(A12,HOP!A:L,12,0)</f>
        <v>9010.00</v>
      </c>
      <c r="F12" s="4" t="str">
        <f>VLOOKUP(A12,HOP!A:C,3,0)</f>
        <v>4549345</v>
      </c>
      <c r="G12" s="4">
        <f t="shared" si="0"/>
        <v>0</v>
      </c>
      <c r="H12" s="4" t="str">
        <f t="shared" si="1"/>
        <v>，4549345</v>
      </c>
      <c r="I12" s="4" t="str">
        <f>VLOOKUP(A12,HOP!A:U,21,0)</f>
        <v>直连</v>
      </c>
    </row>
    <row r="13" s="4" customFormat="1" spans="1:9">
      <c r="A13" s="5">
        <v>999229495871000</v>
      </c>
      <c r="B13" s="6">
        <v>45333</v>
      </c>
      <c r="C13" s="6">
        <v>45335</v>
      </c>
      <c r="D13" s="4">
        <v>2102</v>
      </c>
      <c r="E13" s="4" t="str">
        <f>VLOOKUP(A13,HOP!A:L,12,0)</f>
        <v>2102.00</v>
      </c>
      <c r="F13" s="4" t="str">
        <f>VLOOKUP(A13,HOP!A:C,3,0)</f>
        <v>4552226</v>
      </c>
      <c r="G13" s="4">
        <f t="shared" si="0"/>
        <v>0</v>
      </c>
      <c r="H13" s="4" t="str">
        <f t="shared" si="1"/>
        <v>，4552226</v>
      </c>
      <c r="I13" s="4" t="str">
        <f>VLOOKUP(A13,HOP!A:U,21,0)</f>
        <v>直连</v>
      </c>
    </row>
    <row r="14" s="4" customFormat="1" spans="1:9">
      <c r="A14" s="5">
        <v>999229495989270</v>
      </c>
      <c r="B14" s="6">
        <v>45333</v>
      </c>
      <c r="C14" s="6">
        <v>45335</v>
      </c>
      <c r="D14" s="4">
        <v>2102</v>
      </c>
      <c r="E14" s="4" t="str">
        <f>VLOOKUP(A14,HOP!A:L,12,0)</f>
        <v>2102.00</v>
      </c>
      <c r="F14" s="4" t="str">
        <f>VLOOKUP(A14,HOP!A:C,3,0)</f>
        <v>4552249</v>
      </c>
      <c r="G14" s="4">
        <f t="shared" si="0"/>
        <v>0</v>
      </c>
      <c r="H14" s="4" t="str">
        <f t="shared" si="1"/>
        <v>，4552249</v>
      </c>
      <c r="I14" s="4" t="str">
        <f>VLOOKUP(A14,HOP!A:U,21,0)</f>
        <v>直连</v>
      </c>
    </row>
    <row r="15" s="4" customFormat="1" spans="1:9">
      <c r="A15" s="5">
        <v>999229571804934</v>
      </c>
      <c r="B15" s="6">
        <v>45333</v>
      </c>
      <c r="C15" s="6">
        <v>45335</v>
      </c>
      <c r="D15" s="4">
        <v>2122</v>
      </c>
      <c r="E15" s="4" t="str">
        <f>VLOOKUP(A15,HOP!A:L,12,0)</f>
        <v>2122.00</v>
      </c>
      <c r="F15" s="4" t="str">
        <f>VLOOKUP(A15,HOP!A:C,3,0)</f>
        <v>4570723</v>
      </c>
      <c r="G15" s="4">
        <f t="shared" si="0"/>
        <v>0</v>
      </c>
      <c r="H15" s="4" t="str">
        <f t="shared" si="1"/>
        <v>，4570723</v>
      </c>
      <c r="I15" s="4" t="str">
        <f>VLOOKUP(A15,HOP!A:U,21,0)</f>
        <v>直连</v>
      </c>
    </row>
    <row r="16" s="4" customFormat="1" spans="1:9">
      <c r="A16" s="5">
        <v>999229591671684</v>
      </c>
      <c r="B16" s="6">
        <v>45333</v>
      </c>
      <c r="C16" s="6">
        <v>45335</v>
      </c>
      <c r="D16" s="4">
        <v>2142</v>
      </c>
      <c r="E16" s="4" t="str">
        <f>VLOOKUP(A16,HOP!A:L,12,0)</f>
        <v>2142.00</v>
      </c>
      <c r="F16" s="4" t="str">
        <f>VLOOKUP(A16,HOP!A:C,3,0)</f>
        <v>4575963</v>
      </c>
      <c r="G16" s="4">
        <f t="shared" si="0"/>
        <v>0</v>
      </c>
      <c r="H16" s="4" t="str">
        <f t="shared" si="1"/>
        <v>，4575963</v>
      </c>
      <c r="I16" s="4" t="str">
        <f>VLOOKUP(A16,HOP!A:U,21,0)</f>
        <v>直连</v>
      </c>
    </row>
    <row r="17" s="4" customFormat="1" spans="1:9">
      <c r="A17" s="5">
        <v>999229648864522</v>
      </c>
      <c r="B17" s="6">
        <v>45333</v>
      </c>
      <c r="C17" s="6">
        <v>45335</v>
      </c>
      <c r="D17" s="4">
        <v>3374</v>
      </c>
      <c r="E17" s="4" t="str">
        <f>VLOOKUP(A17,HOP!A:L,12,0)</f>
        <v>3374.00</v>
      </c>
      <c r="F17" s="4" t="str">
        <f>VLOOKUP(A17,HOP!A:C,3,0)</f>
        <v>4586685</v>
      </c>
      <c r="G17" s="4">
        <f t="shared" si="0"/>
        <v>0</v>
      </c>
      <c r="H17" s="4" t="str">
        <f t="shared" si="1"/>
        <v>，4586685</v>
      </c>
      <c r="I17" s="4" t="str">
        <f>VLOOKUP(A17,HOP!A:U,21,0)</f>
        <v>直连</v>
      </c>
    </row>
    <row r="18" s="4" customFormat="1" hidden="1" spans="1:10">
      <c r="A18" s="9" t="s">
        <v>151</v>
      </c>
      <c r="B18" s="6">
        <v>45333</v>
      </c>
      <c r="C18" s="6">
        <v>45335</v>
      </c>
      <c r="D18" s="4">
        <v>1120</v>
      </c>
      <c r="E18" s="4">
        <v>1120</v>
      </c>
      <c r="F18" s="10" t="s">
        <v>152</v>
      </c>
      <c r="G18" s="4">
        <f t="shared" si="0"/>
        <v>0</v>
      </c>
      <c r="H18" s="4" t="str">
        <f t="shared" si="1"/>
        <v>，202401142252420079</v>
      </c>
      <c r="I18" s="4" t="e">
        <f>VLOOKUP(A18,HOP!A:U,21,0)</f>
        <v>#N/A</v>
      </c>
      <c r="J18" s="4">
        <v>1.14</v>
      </c>
    </row>
    <row r="19" s="4" customFormat="1" spans="1:9">
      <c r="A19" s="5">
        <v>999229767008536</v>
      </c>
      <c r="B19" s="6">
        <v>45330</v>
      </c>
      <c r="C19" s="6">
        <v>45335</v>
      </c>
      <c r="D19" s="4">
        <v>5373</v>
      </c>
      <c r="E19" s="4" t="str">
        <f>VLOOKUP(A19,HOP!A:L,12,0)</f>
        <v>5373.00</v>
      </c>
      <c r="F19" s="4" t="str">
        <f>VLOOKUP(A19,HOP!A:C,3,0)</f>
        <v>4609534</v>
      </c>
      <c r="G19" s="4">
        <f t="shared" si="0"/>
        <v>0</v>
      </c>
      <c r="H19" s="4" t="str">
        <f t="shared" si="1"/>
        <v>，4609534</v>
      </c>
      <c r="I19" s="4" t="str">
        <f>VLOOKUP(A19,HOP!A:U,21,0)</f>
        <v>直连</v>
      </c>
    </row>
    <row r="20" s="4" customFormat="1" spans="1:9">
      <c r="A20" s="5">
        <v>999229809037775</v>
      </c>
      <c r="B20" s="6">
        <v>45330</v>
      </c>
      <c r="C20" s="6">
        <v>45335</v>
      </c>
      <c r="D20" s="4">
        <v>14586</v>
      </c>
      <c r="E20" s="4" t="str">
        <f>VLOOKUP(A20,HOP!A:L,12,0)</f>
        <v>14586.00</v>
      </c>
      <c r="F20" s="4" t="str">
        <f>VLOOKUP(A20,HOP!A:C,3,0)</f>
        <v>4614931</v>
      </c>
      <c r="G20" s="4">
        <f t="shared" si="0"/>
        <v>0</v>
      </c>
      <c r="H20" s="4" t="str">
        <f t="shared" si="1"/>
        <v>，4614931</v>
      </c>
      <c r="I20" s="4" t="str">
        <f>VLOOKUP(A20,HOP!A:U,21,0)</f>
        <v>直连</v>
      </c>
    </row>
    <row r="21" s="4" customFormat="1" hidden="1" spans="1:10">
      <c r="A21" s="9" t="s">
        <v>153</v>
      </c>
      <c r="B21" s="6">
        <v>45333</v>
      </c>
      <c r="C21" s="6">
        <v>45335</v>
      </c>
      <c r="D21" s="4">
        <v>1246</v>
      </c>
      <c r="E21" s="4">
        <v>1246</v>
      </c>
      <c r="F21" s="10" t="s">
        <v>154</v>
      </c>
      <c r="G21" s="4">
        <f t="shared" si="0"/>
        <v>0</v>
      </c>
      <c r="H21" s="4" t="str">
        <f t="shared" si="1"/>
        <v>，202402071751520021</v>
      </c>
      <c r="I21" s="4" t="e">
        <f>VLOOKUP(A21,HOP!A:U,21,0)</f>
        <v>#N/A</v>
      </c>
      <c r="J21" s="4">
        <v>2.7</v>
      </c>
    </row>
    <row r="22" s="4" customFormat="1" hidden="1" spans="1:10">
      <c r="A22" s="9" t="s">
        <v>155</v>
      </c>
      <c r="B22" s="6">
        <v>45333</v>
      </c>
      <c r="C22" s="6">
        <v>45335</v>
      </c>
      <c r="D22" s="4">
        <v>1232</v>
      </c>
      <c r="E22" s="4">
        <v>1232</v>
      </c>
      <c r="F22" s="10" t="s">
        <v>156</v>
      </c>
      <c r="G22" s="4">
        <f t="shared" si="0"/>
        <v>0</v>
      </c>
      <c r="H22" s="4" t="str">
        <f t="shared" si="1"/>
        <v>，202402082224450077</v>
      </c>
      <c r="I22" s="4" t="e">
        <f>VLOOKUP(A22,HOP!A:U,21,0)</f>
        <v>#N/A</v>
      </c>
      <c r="J22" s="4">
        <v>2.8</v>
      </c>
    </row>
    <row r="23" s="4" customFormat="1" hidden="1" spans="1:10">
      <c r="A23" s="9" t="s">
        <v>157</v>
      </c>
      <c r="B23" s="6">
        <v>45333</v>
      </c>
      <c r="C23" s="6">
        <v>45335</v>
      </c>
      <c r="D23" s="4">
        <v>1302</v>
      </c>
      <c r="E23" s="4">
        <v>1302</v>
      </c>
      <c r="F23" s="10" t="s">
        <v>158</v>
      </c>
      <c r="G23" s="4">
        <f t="shared" si="0"/>
        <v>0</v>
      </c>
      <c r="H23" s="4" t="str">
        <f t="shared" si="1"/>
        <v>，202402082225030079</v>
      </c>
      <c r="I23" s="4" t="e">
        <f>VLOOKUP(A23,HOP!A:U,21,0)</f>
        <v>#N/A</v>
      </c>
      <c r="J23" s="4">
        <v>2.8</v>
      </c>
    </row>
    <row r="24" s="4" customFormat="1" hidden="1" spans="1:10">
      <c r="A24" s="9" t="s">
        <v>159</v>
      </c>
      <c r="B24" s="6">
        <v>45333</v>
      </c>
      <c r="C24" s="6">
        <v>45335</v>
      </c>
      <c r="D24" s="4">
        <v>1232</v>
      </c>
      <c r="E24" s="4">
        <v>1232</v>
      </c>
      <c r="F24" s="10" t="s">
        <v>160</v>
      </c>
      <c r="G24" s="4">
        <f t="shared" si="0"/>
        <v>0</v>
      </c>
      <c r="H24" s="4" t="str">
        <f t="shared" si="1"/>
        <v>，202402082238100077</v>
      </c>
      <c r="I24" s="4" t="e">
        <f>VLOOKUP(A24,HOP!A:U,21,0)</f>
        <v>#N/A</v>
      </c>
      <c r="J24" s="4">
        <v>2.8</v>
      </c>
    </row>
    <row r="25" s="4" customFormat="1" hidden="1" spans="1:10">
      <c r="A25" s="9" t="s">
        <v>161</v>
      </c>
      <c r="B25" s="6">
        <v>45333</v>
      </c>
      <c r="C25" s="6">
        <v>45335</v>
      </c>
      <c r="D25" s="4">
        <v>1295</v>
      </c>
      <c r="E25" s="4">
        <v>1295</v>
      </c>
      <c r="F25" s="10" t="s">
        <v>162</v>
      </c>
      <c r="G25" s="4">
        <f t="shared" si="0"/>
        <v>0</v>
      </c>
      <c r="H25" s="4" t="str">
        <f t="shared" si="1"/>
        <v>，202402092104230077</v>
      </c>
      <c r="I25" s="4" t="e">
        <f>VLOOKUP(A25,HOP!A:U,21,0)</f>
        <v>#N/A</v>
      </c>
      <c r="J25" s="4">
        <v>2.9</v>
      </c>
    </row>
    <row r="26" s="4" customFormat="1" hidden="1" spans="1:9">
      <c r="A26" s="5">
        <v>999230260955127</v>
      </c>
      <c r="B26" s="6">
        <v>45334</v>
      </c>
      <c r="C26" s="6">
        <v>45335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10">
      <c r="A27" s="9" t="s">
        <v>163</v>
      </c>
      <c r="B27" s="6">
        <v>45334</v>
      </c>
      <c r="C27" s="6">
        <v>45335</v>
      </c>
      <c r="D27" s="4">
        <v>714</v>
      </c>
      <c r="E27" s="4">
        <v>714</v>
      </c>
      <c r="F27" s="10" t="s">
        <v>164</v>
      </c>
      <c r="G27" s="4">
        <f t="shared" si="0"/>
        <v>0</v>
      </c>
      <c r="H27" s="4" t="str">
        <f t="shared" si="1"/>
        <v>，202402102331220068</v>
      </c>
      <c r="I27" s="4" t="e">
        <f>VLOOKUP(A27,HOP!A:U,21,0)</f>
        <v>#N/A</v>
      </c>
      <c r="J27" s="7">
        <v>2.1</v>
      </c>
    </row>
    <row r="28" s="4" customFormat="1" hidden="1" spans="1:10">
      <c r="A28" s="9" t="s">
        <v>165</v>
      </c>
      <c r="B28" s="6">
        <v>45334</v>
      </c>
      <c r="C28" s="6">
        <v>45335</v>
      </c>
      <c r="D28" s="4">
        <v>714</v>
      </c>
      <c r="E28" s="4">
        <v>714</v>
      </c>
      <c r="F28" s="10" t="s">
        <v>166</v>
      </c>
      <c r="G28" s="4">
        <f t="shared" si="0"/>
        <v>0</v>
      </c>
      <c r="H28" s="4" t="str">
        <f t="shared" si="1"/>
        <v>，202402110911000071</v>
      </c>
      <c r="I28" s="4" t="e">
        <f>VLOOKUP(A28,HOP!A:U,21,0)</f>
        <v>#N/A</v>
      </c>
      <c r="J28" s="4">
        <v>2.11</v>
      </c>
    </row>
    <row r="29" s="4" customFormat="1" hidden="1" spans="1:10">
      <c r="A29" s="5">
        <v>30274289013</v>
      </c>
      <c r="B29" s="6">
        <v>45334</v>
      </c>
      <c r="C29" s="6">
        <v>45335</v>
      </c>
      <c r="D29" s="4">
        <v>679</v>
      </c>
      <c r="E29" s="4">
        <v>679</v>
      </c>
      <c r="F29" s="10" t="s">
        <v>167</v>
      </c>
      <c r="G29" s="4">
        <f t="shared" si="0"/>
        <v>0</v>
      </c>
      <c r="H29" s="4" t="str">
        <f t="shared" si="1"/>
        <v>，202402120923360071</v>
      </c>
      <c r="I29" s="4" t="e">
        <f>VLOOKUP(A29,HOP!A:U,21,0)</f>
        <v>#N/A</v>
      </c>
      <c r="J29" s="4">
        <v>2.12</v>
      </c>
    </row>
    <row r="30" s="4" customFormat="1" hidden="1" spans="1:10">
      <c r="A30" s="9" t="s">
        <v>168</v>
      </c>
      <c r="B30" s="6">
        <v>45334</v>
      </c>
      <c r="C30" s="6">
        <v>45335</v>
      </c>
      <c r="D30" s="4">
        <v>2142</v>
      </c>
      <c r="E30" s="4">
        <v>2142</v>
      </c>
      <c r="F30" s="10" t="s">
        <v>169</v>
      </c>
      <c r="G30" s="4">
        <f t="shared" si="0"/>
        <v>0</v>
      </c>
      <c r="H30" s="4" t="str">
        <f t="shared" si="1"/>
        <v>，202402121203420025</v>
      </c>
      <c r="I30" s="4" t="e">
        <f>VLOOKUP(A30,HOP!A:U,21,0)</f>
        <v>#N/A</v>
      </c>
      <c r="J30" s="4">
        <v>2.12</v>
      </c>
    </row>
    <row r="31" s="4" customFormat="1" hidden="1" spans="1:10">
      <c r="A31" s="9" t="s">
        <v>170</v>
      </c>
      <c r="B31" s="6">
        <v>45334</v>
      </c>
      <c r="C31" s="6">
        <v>45335</v>
      </c>
      <c r="D31" s="4">
        <v>679</v>
      </c>
      <c r="E31" s="4">
        <v>679</v>
      </c>
      <c r="F31" s="10" t="s">
        <v>171</v>
      </c>
      <c r="G31" s="4">
        <f t="shared" si="0"/>
        <v>0</v>
      </c>
      <c r="H31" s="4" t="str">
        <f t="shared" si="1"/>
        <v>，202402121108520020</v>
      </c>
      <c r="I31" s="4" t="e">
        <f>VLOOKUP(A31,HOP!A:U,21,0)</f>
        <v>#N/A</v>
      </c>
      <c r="J31" s="4">
        <v>2.12</v>
      </c>
    </row>
    <row r="32" s="4" customFormat="1" hidden="1" spans="1:10">
      <c r="A32" s="9" t="s">
        <v>172</v>
      </c>
      <c r="B32" s="6">
        <v>45334</v>
      </c>
      <c r="C32" s="6">
        <v>45335</v>
      </c>
      <c r="D32" s="4">
        <v>679</v>
      </c>
      <c r="E32" s="4">
        <v>679</v>
      </c>
      <c r="F32" s="10" t="s">
        <v>173</v>
      </c>
      <c r="G32" s="4">
        <f t="shared" si="0"/>
        <v>0</v>
      </c>
      <c r="H32" s="4" t="str">
        <f t="shared" si="1"/>
        <v>，202402121710430068</v>
      </c>
      <c r="I32" s="4" t="e">
        <f>VLOOKUP(A32,HOP!A:U,21,0)</f>
        <v>#N/A</v>
      </c>
      <c r="J32" s="4">
        <v>2.12</v>
      </c>
    </row>
    <row r="33" s="4" customFormat="1" hidden="1" spans="1:10">
      <c r="A33" s="9" t="s">
        <v>174</v>
      </c>
      <c r="B33" s="6">
        <v>45334</v>
      </c>
      <c r="C33" s="6">
        <v>45335</v>
      </c>
      <c r="D33" s="4">
        <v>1015</v>
      </c>
      <c r="E33" s="4">
        <v>1015</v>
      </c>
      <c r="F33" s="10" t="s">
        <v>175</v>
      </c>
      <c r="G33" s="4">
        <f t="shared" si="0"/>
        <v>0</v>
      </c>
      <c r="H33" s="4" t="str">
        <f t="shared" si="1"/>
        <v>，202402121834110069</v>
      </c>
      <c r="I33" s="4" t="e">
        <f>VLOOKUP(A33,HOP!A:U,21,0)</f>
        <v>#N/A</v>
      </c>
      <c r="J33" s="4">
        <v>2.12</v>
      </c>
    </row>
    <row r="35" spans="4:4">
      <c r="D35" s="4">
        <f>SUM(D2:D34)</f>
        <v>93435</v>
      </c>
    </row>
    <row r="41" spans="1:4">
      <c r="A41" s="4" t="s">
        <v>176</v>
      </c>
      <c r="C41" s="4">
        <v>79386</v>
      </c>
      <c r="D41" s="4">
        <v>86126.24</v>
      </c>
    </row>
    <row r="42" spans="1:4">
      <c r="A42" s="4" t="s">
        <v>177</v>
      </c>
      <c r="C42" s="4">
        <v>14049</v>
      </c>
      <c r="D42" s="4">
        <v>15241.82</v>
      </c>
    </row>
    <row r="43" spans="1:4">
      <c r="A43" s="4" t="s">
        <v>178</v>
      </c>
      <c r="C43" s="4">
        <f>SUBTOTAL(9,C41:C42)</f>
        <v>93435</v>
      </c>
      <c r="D43" s="4">
        <f>SUBTOTAL(9,D41:D42)</f>
        <v>101368.06</v>
      </c>
    </row>
    <row r="44" spans="1:1">
      <c r="A44" s="4" t="s">
        <v>179</v>
      </c>
    </row>
  </sheetData>
  <autoFilter ref="A1:XFD35">
    <filterColumn colId="3">
      <filters blank="1">
        <filter val="9010"/>
        <filter val="714"/>
        <filter val="1015"/>
        <filter val="1295"/>
        <filter val="1120"/>
        <filter val="2122"/>
        <filter val="3063"/>
        <filter val="6066"/>
        <filter val="1232"/>
        <filter val="5373"/>
        <filter val="3374"/>
        <filter val="93435"/>
        <filter val="679"/>
        <filter val="4881"/>
        <filter val="1302"/>
        <filter val="2082"/>
        <filter val="2102"/>
        <filter val="2142"/>
        <filter val="3784"/>
        <filter val="1246"/>
        <filter val="6306"/>
        <filter val="14586"/>
        <filter val="7208"/>
      </filters>
    </filterColumn>
    <filterColumn colId="8">
      <customFilters>
        <customFilter operator="equal" val=""/>
        <customFilter operator="equal" val="直连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G36" sqref="G3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180</v>
      </c>
      <c r="B1" s="2" t="s">
        <v>181</v>
      </c>
      <c r="C1" s="2" t="s">
        <v>182</v>
      </c>
      <c r="D1" s="2" t="s">
        <v>183</v>
      </c>
      <c r="E1" s="2" t="s">
        <v>13</v>
      </c>
      <c r="F1" s="2" t="s">
        <v>5</v>
      </c>
      <c r="G1" s="2" t="s">
        <v>6</v>
      </c>
      <c r="H1" s="2" t="s">
        <v>184</v>
      </c>
      <c r="I1" s="2" t="s">
        <v>185</v>
      </c>
      <c r="J1" s="2" t="s">
        <v>186</v>
      </c>
      <c r="K1" s="2" t="s">
        <v>187</v>
      </c>
      <c r="L1" s="2" t="s">
        <v>188</v>
      </c>
      <c r="M1" s="2" t="s">
        <v>189</v>
      </c>
      <c r="N1" s="2" t="s">
        <v>190</v>
      </c>
      <c r="O1" s="2" t="s">
        <v>191</v>
      </c>
      <c r="P1" s="2" t="s">
        <v>192</v>
      </c>
      <c r="Q1" s="2" t="s">
        <v>193</v>
      </c>
      <c r="R1" s="2" t="s">
        <v>194</v>
      </c>
      <c r="S1" s="2" t="s">
        <v>195</v>
      </c>
      <c r="T1" s="2" t="s">
        <v>196</v>
      </c>
      <c r="U1" s="2" t="s">
        <v>197</v>
      </c>
      <c r="V1" s="2" t="s">
        <v>198</v>
      </c>
    </row>
    <row r="2" s="1" customFormat="1" spans="1:22">
      <c r="A2" s="3">
        <v>999229809037775</v>
      </c>
      <c r="B2" s="1" t="s">
        <v>199</v>
      </c>
      <c r="C2" s="1" t="s">
        <v>200</v>
      </c>
      <c r="D2" s="1" t="s">
        <v>201</v>
      </c>
      <c r="E2" s="1" t="s">
        <v>202</v>
      </c>
      <c r="F2" s="1" t="s">
        <v>203</v>
      </c>
      <c r="G2" s="1" t="s">
        <v>204</v>
      </c>
      <c r="H2" s="1" t="s">
        <v>205</v>
      </c>
      <c r="I2" s="1" t="s">
        <v>206</v>
      </c>
      <c r="J2" s="1" t="s">
        <v>207</v>
      </c>
      <c r="K2" s="1" t="s">
        <v>206</v>
      </c>
      <c r="L2" s="1" t="s">
        <v>206</v>
      </c>
      <c r="M2" s="1" t="s">
        <v>208</v>
      </c>
      <c r="N2" s="1" t="s">
        <v>208</v>
      </c>
      <c r="O2" s="1" t="s">
        <v>209</v>
      </c>
      <c r="P2" s="1" t="s">
        <v>210</v>
      </c>
      <c r="Q2" s="1" t="s">
        <v>211</v>
      </c>
      <c r="R2" s="1" t="s">
        <v>212</v>
      </c>
      <c r="S2" s="1" t="s">
        <v>213</v>
      </c>
      <c r="T2" s="1" t="s">
        <v>214</v>
      </c>
      <c r="U2" s="1" t="s">
        <v>215</v>
      </c>
      <c r="V2" s="1" t="s">
        <v>216</v>
      </c>
    </row>
    <row r="3" s="1" customFormat="1" spans="1:22">
      <c r="A3" s="3">
        <v>999229767008536</v>
      </c>
      <c r="B3" s="1" t="s">
        <v>217</v>
      </c>
      <c r="C3" s="1" t="s">
        <v>218</v>
      </c>
      <c r="D3" s="1" t="s">
        <v>219</v>
      </c>
      <c r="E3" s="1" t="s">
        <v>220</v>
      </c>
      <c r="F3" s="1" t="s">
        <v>203</v>
      </c>
      <c r="G3" s="1" t="s">
        <v>204</v>
      </c>
      <c r="H3" s="1" t="s">
        <v>205</v>
      </c>
      <c r="I3" s="1" t="s">
        <v>221</v>
      </c>
      <c r="J3" s="1" t="s">
        <v>207</v>
      </c>
      <c r="K3" s="1" t="s">
        <v>221</v>
      </c>
      <c r="L3" s="1" t="s">
        <v>221</v>
      </c>
      <c r="M3" s="1" t="s">
        <v>208</v>
      </c>
      <c r="N3" s="1" t="s">
        <v>208</v>
      </c>
      <c r="O3" s="1" t="s">
        <v>209</v>
      </c>
      <c r="P3" s="1" t="s">
        <v>210</v>
      </c>
      <c r="Q3" s="1" t="s">
        <v>211</v>
      </c>
      <c r="R3" s="1" t="s">
        <v>222</v>
      </c>
      <c r="S3" s="1" t="s">
        <v>213</v>
      </c>
      <c r="T3" s="1" t="s">
        <v>214</v>
      </c>
      <c r="U3" s="1" t="s">
        <v>215</v>
      </c>
      <c r="V3" s="1" t="s">
        <v>216</v>
      </c>
    </row>
    <row r="4" s="1" customFormat="1" spans="1:22">
      <c r="A4" s="3">
        <v>999229648864522</v>
      </c>
      <c r="B4" s="1" t="s">
        <v>223</v>
      </c>
      <c r="C4" s="1" t="s">
        <v>224</v>
      </c>
      <c r="D4" s="1" t="s">
        <v>201</v>
      </c>
      <c r="E4" s="1" t="s">
        <v>225</v>
      </c>
      <c r="F4" s="1" t="s">
        <v>226</v>
      </c>
      <c r="G4" s="1" t="s">
        <v>204</v>
      </c>
      <c r="H4" s="1" t="s">
        <v>205</v>
      </c>
      <c r="I4" s="1" t="s">
        <v>227</v>
      </c>
      <c r="J4" s="1" t="s">
        <v>207</v>
      </c>
      <c r="K4" s="1" t="s">
        <v>227</v>
      </c>
      <c r="L4" s="1" t="s">
        <v>227</v>
      </c>
      <c r="M4" s="1" t="s">
        <v>208</v>
      </c>
      <c r="N4" s="1" t="s">
        <v>208</v>
      </c>
      <c r="O4" s="1" t="s">
        <v>209</v>
      </c>
      <c r="P4" s="1" t="s">
        <v>210</v>
      </c>
      <c r="Q4" s="1" t="s">
        <v>211</v>
      </c>
      <c r="R4" s="1" t="s">
        <v>228</v>
      </c>
      <c r="S4" s="1" t="s">
        <v>213</v>
      </c>
      <c r="T4" s="1" t="s">
        <v>214</v>
      </c>
      <c r="U4" s="1" t="s">
        <v>215</v>
      </c>
      <c r="V4" s="1" t="s">
        <v>216</v>
      </c>
    </row>
    <row r="5" s="1" customFormat="1" spans="1:22">
      <c r="A5" s="3">
        <v>999229591671684</v>
      </c>
      <c r="B5" s="1" t="s">
        <v>229</v>
      </c>
      <c r="C5" s="1" t="s">
        <v>230</v>
      </c>
      <c r="D5" s="1" t="s">
        <v>219</v>
      </c>
      <c r="E5" s="1" t="s">
        <v>231</v>
      </c>
      <c r="F5" s="1" t="s">
        <v>226</v>
      </c>
      <c r="G5" s="1" t="s">
        <v>204</v>
      </c>
      <c r="H5" s="1" t="s">
        <v>205</v>
      </c>
      <c r="I5" s="1" t="s">
        <v>232</v>
      </c>
      <c r="J5" s="1" t="s">
        <v>207</v>
      </c>
      <c r="K5" s="1" t="s">
        <v>232</v>
      </c>
      <c r="L5" s="1" t="s">
        <v>232</v>
      </c>
      <c r="M5" s="1" t="s">
        <v>208</v>
      </c>
      <c r="N5" s="1" t="s">
        <v>208</v>
      </c>
      <c r="O5" s="1" t="s">
        <v>209</v>
      </c>
      <c r="P5" s="1" t="s">
        <v>210</v>
      </c>
      <c r="Q5" s="1" t="s">
        <v>211</v>
      </c>
      <c r="R5" s="1" t="s">
        <v>233</v>
      </c>
      <c r="S5" s="1" t="s">
        <v>213</v>
      </c>
      <c r="T5" s="1" t="s">
        <v>214</v>
      </c>
      <c r="U5" s="1" t="s">
        <v>215</v>
      </c>
      <c r="V5" s="1" t="s">
        <v>216</v>
      </c>
    </row>
    <row r="6" s="1" customFormat="1" spans="1:22">
      <c r="A6" s="3">
        <v>999229571804934</v>
      </c>
      <c r="B6" s="1" t="s">
        <v>234</v>
      </c>
      <c r="C6" s="1" t="s">
        <v>235</v>
      </c>
      <c r="D6" s="1" t="s">
        <v>219</v>
      </c>
      <c r="E6" s="1" t="s">
        <v>236</v>
      </c>
      <c r="F6" s="1" t="s">
        <v>226</v>
      </c>
      <c r="G6" s="1" t="s">
        <v>204</v>
      </c>
      <c r="H6" s="1" t="s">
        <v>205</v>
      </c>
      <c r="I6" s="1" t="s">
        <v>237</v>
      </c>
      <c r="J6" s="1" t="s">
        <v>207</v>
      </c>
      <c r="K6" s="1" t="s">
        <v>237</v>
      </c>
      <c r="L6" s="1" t="s">
        <v>237</v>
      </c>
      <c r="M6" s="1" t="s">
        <v>208</v>
      </c>
      <c r="N6" s="1" t="s">
        <v>208</v>
      </c>
      <c r="O6" s="1" t="s">
        <v>209</v>
      </c>
      <c r="P6" s="1" t="s">
        <v>210</v>
      </c>
      <c r="Q6" s="1" t="s">
        <v>211</v>
      </c>
      <c r="R6" s="1" t="s">
        <v>238</v>
      </c>
      <c r="S6" s="1" t="s">
        <v>213</v>
      </c>
      <c r="T6" s="1" t="s">
        <v>214</v>
      </c>
      <c r="U6" s="1" t="s">
        <v>215</v>
      </c>
      <c r="V6" s="1" t="s">
        <v>216</v>
      </c>
    </row>
    <row r="7" s="1" customFormat="1" spans="1:22">
      <c r="A7" s="3">
        <v>999229495989270</v>
      </c>
      <c r="B7" s="1" t="s">
        <v>239</v>
      </c>
      <c r="C7" s="1" t="s">
        <v>240</v>
      </c>
      <c r="D7" s="1" t="s">
        <v>219</v>
      </c>
      <c r="E7" s="1" t="s">
        <v>241</v>
      </c>
      <c r="F7" s="1" t="s">
        <v>226</v>
      </c>
      <c r="G7" s="1" t="s">
        <v>204</v>
      </c>
      <c r="H7" s="1" t="s">
        <v>205</v>
      </c>
      <c r="I7" s="1" t="s">
        <v>242</v>
      </c>
      <c r="J7" s="1" t="s">
        <v>207</v>
      </c>
      <c r="K7" s="1" t="s">
        <v>242</v>
      </c>
      <c r="L7" s="1" t="s">
        <v>242</v>
      </c>
      <c r="M7" s="1" t="s">
        <v>208</v>
      </c>
      <c r="N7" s="1" t="s">
        <v>208</v>
      </c>
      <c r="O7" s="1" t="s">
        <v>209</v>
      </c>
      <c r="P7" s="1" t="s">
        <v>210</v>
      </c>
      <c r="Q7" s="1" t="s">
        <v>211</v>
      </c>
      <c r="R7" s="1" t="s">
        <v>243</v>
      </c>
      <c r="S7" s="1" t="s">
        <v>213</v>
      </c>
      <c r="T7" s="1" t="s">
        <v>214</v>
      </c>
      <c r="U7" s="1" t="s">
        <v>215</v>
      </c>
      <c r="V7" s="1" t="s">
        <v>216</v>
      </c>
    </row>
    <row r="8" s="1" customFormat="1" spans="1:22">
      <c r="A8" s="3">
        <v>999229495871000</v>
      </c>
      <c r="B8" s="1" t="s">
        <v>239</v>
      </c>
      <c r="C8" s="1" t="s">
        <v>244</v>
      </c>
      <c r="D8" s="1" t="s">
        <v>219</v>
      </c>
      <c r="E8" s="1" t="s">
        <v>245</v>
      </c>
      <c r="F8" s="1" t="s">
        <v>226</v>
      </c>
      <c r="G8" s="1" t="s">
        <v>204</v>
      </c>
      <c r="H8" s="1" t="s">
        <v>205</v>
      </c>
      <c r="I8" s="1" t="s">
        <v>242</v>
      </c>
      <c r="J8" s="1" t="s">
        <v>207</v>
      </c>
      <c r="K8" s="1" t="s">
        <v>242</v>
      </c>
      <c r="L8" s="1" t="s">
        <v>242</v>
      </c>
      <c r="M8" s="1" t="s">
        <v>208</v>
      </c>
      <c r="N8" s="1" t="s">
        <v>208</v>
      </c>
      <c r="O8" s="1" t="s">
        <v>209</v>
      </c>
      <c r="P8" s="1" t="s">
        <v>210</v>
      </c>
      <c r="Q8" s="1" t="s">
        <v>211</v>
      </c>
      <c r="R8" s="1" t="s">
        <v>246</v>
      </c>
      <c r="S8" s="1" t="s">
        <v>213</v>
      </c>
      <c r="T8" s="1" t="s">
        <v>214</v>
      </c>
      <c r="U8" s="1" t="s">
        <v>215</v>
      </c>
      <c r="V8" s="1" t="s">
        <v>216</v>
      </c>
    </row>
    <row r="9" s="1" customFormat="1" spans="1:22">
      <c r="A9" s="3">
        <v>999229481302258</v>
      </c>
      <c r="B9" s="1" t="s">
        <v>247</v>
      </c>
      <c r="C9" s="1" t="s">
        <v>248</v>
      </c>
      <c r="D9" s="1" t="s">
        <v>249</v>
      </c>
      <c r="E9" s="1" t="s">
        <v>250</v>
      </c>
      <c r="F9" s="1" t="s">
        <v>251</v>
      </c>
      <c r="G9" s="1" t="s">
        <v>204</v>
      </c>
      <c r="H9" s="1" t="s">
        <v>205</v>
      </c>
      <c r="I9" s="1" t="s">
        <v>252</v>
      </c>
      <c r="J9" s="1" t="s">
        <v>207</v>
      </c>
      <c r="K9" s="1" t="s">
        <v>252</v>
      </c>
      <c r="L9" s="1" t="s">
        <v>252</v>
      </c>
      <c r="M9" s="1" t="s">
        <v>208</v>
      </c>
      <c r="N9" s="1" t="s">
        <v>208</v>
      </c>
      <c r="O9" s="1" t="s">
        <v>209</v>
      </c>
      <c r="P9" s="1" t="s">
        <v>210</v>
      </c>
      <c r="Q9" s="1" t="s">
        <v>211</v>
      </c>
      <c r="R9" s="1" t="s">
        <v>253</v>
      </c>
      <c r="S9" s="1" t="s">
        <v>213</v>
      </c>
      <c r="T9" s="1" t="s">
        <v>214</v>
      </c>
      <c r="U9" s="1" t="s">
        <v>215</v>
      </c>
      <c r="V9" s="1" t="s">
        <v>216</v>
      </c>
    </row>
    <row r="10" s="1" customFormat="1" spans="1:22">
      <c r="A10" s="3">
        <v>999229475187364</v>
      </c>
      <c r="B10" s="1" t="s">
        <v>254</v>
      </c>
      <c r="C10" s="1" t="s">
        <v>255</v>
      </c>
      <c r="D10" s="1" t="s">
        <v>219</v>
      </c>
      <c r="E10" s="1" t="s">
        <v>256</v>
      </c>
      <c r="F10" s="1" t="s">
        <v>226</v>
      </c>
      <c r="G10" s="1" t="s">
        <v>204</v>
      </c>
      <c r="H10" s="1" t="s">
        <v>205</v>
      </c>
      <c r="I10" s="1" t="s">
        <v>257</v>
      </c>
      <c r="J10" s="1" t="s">
        <v>207</v>
      </c>
      <c r="K10" s="1" t="s">
        <v>257</v>
      </c>
      <c r="L10" s="1" t="s">
        <v>257</v>
      </c>
      <c r="M10" s="1" t="s">
        <v>208</v>
      </c>
      <c r="N10" s="1" t="s">
        <v>208</v>
      </c>
      <c r="O10" s="1" t="s">
        <v>209</v>
      </c>
      <c r="P10" s="1" t="s">
        <v>210</v>
      </c>
      <c r="Q10" s="1" t="s">
        <v>211</v>
      </c>
      <c r="R10" s="1" t="s">
        <v>258</v>
      </c>
      <c r="S10" s="1" t="s">
        <v>213</v>
      </c>
      <c r="T10" s="1" t="s">
        <v>214</v>
      </c>
      <c r="U10" s="1" t="s">
        <v>215</v>
      </c>
      <c r="V10" s="1" t="s">
        <v>216</v>
      </c>
    </row>
    <row r="11" s="1" customFormat="1" spans="1:22">
      <c r="A11" s="3">
        <v>999229466396523</v>
      </c>
      <c r="B11" s="1" t="s">
        <v>254</v>
      </c>
      <c r="C11" s="1" t="s">
        <v>259</v>
      </c>
      <c r="D11" s="1" t="s">
        <v>219</v>
      </c>
      <c r="E11" s="1" t="s">
        <v>260</v>
      </c>
      <c r="F11" s="1" t="s">
        <v>261</v>
      </c>
      <c r="G11" s="1" t="s">
        <v>204</v>
      </c>
      <c r="H11" s="1" t="s">
        <v>205</v>
      </c>
      <c r="I11" s="1" t="s">
        <v>262</v>
      </c>
      <c r="J11" s="1" t="s">
        <v>207</v>
      </c>
      <c r="K11" s="1" t="s">
        <v>262</v>
      </c>
      <c r="L11" s="1" t="s">
        <v>262</v>
      </c>
      <c r="M11" s="1" t="s">
        <v>208</v>
      </c>
      <c r="N11" s="1" t="s">
        <v>208</v>
      </c>
      <c r="O11" s="1" t="s">
        <v>209</v>
      </c>
      <c r="P11" s="1" t="s">
        <v>210</v>
      </c>
      <c r="Q11" s="1" t="s">
        <v>211</v>
      </c>
      <c r="R11" s="1" t="s">
        <v>263</v>
      </c>
      <c r="S11" s="1" t="s">
        <v>213</v>
      </c>
      <c r="T11" s="1" t="s">
        <v>214</v>
      </c>
      <c r="U11" s="1" t="s">
        <v>215</v>
      </c>
      <c r="V11" s="1" t="s">
        <v>216</v>
      </c>
    </row>
    <row r="12" s="1" customFormat="1" spans="1:22">
      <c r="A12" s="3">
        <v>999229462638493</v>
      </c>
      <c r="B12" s="1" t="s">
        <v>264</v>
      </c>
      <c r="C12" s="1" t="s">
        <v>265</v>
      </c>
      <c r="D12" s="1" t="s">
        <v>219</v>
      </c>
      <c r="E12" s="1" t="s">
        <v>266</v>
      </c>
      <c r="F12" s="1" t="s">
        <v>261</v>
      </c>
      <c r="G12" s="1" t="s">
        <v>204</v>
      </c>
      <c r="H12" s="1" t="s">
        <v>205</v>
      </c>
      <c r="I12" s="1" t="s">
        <v>262</v>
      </c>
      <c r="J12" s="1" t="s">
        <v>207</v>
      </c>
      <c r="K12" s="1" t="s">
        <v>262</v>
      </c>
      <c r="L12" s="1" t="s">
        <v>262</v>
      </c>
      <c r="M12" s="1" t="s">
        <v>208</v>
      </c>
      <c r="N12" s="1" t="s">
        <v>208</v>
      </c>
      <c r="O12" s="1" t="s">
        <v>209</v>
      </c>
      <c r="P12" s="1" t="s">
        <v>210</v>
      </c>
      <c r="Q12" s="1" t="s">
        <v>211</v>
      </c>
      <c r="R12" s="1" t="s">
        <v>267</v>
      </c>
      <c r="S12" s="1" t="s">
        <v>213</v>
      </c>
      <c r="T12" s="1" t="s">
        <v>214</v>
      </c>
      <c r="U12" s="1" t="s">
        <v>215</v>
      </c>
      <c r="V12" s="1" t="s">
        <v>216</v>
      </c>
    </row>
    <row r="13" s="1" customFormat="1" spans="1:22">
      <c r="A13" s="3">
        <v>999229461954501</v>
      </c>
      <c r="B13" s="1" t="s">
        <v>264</v>
      </c>
      <c r="C13" s="1" t="s">
        <v>268</v>
      </c>
      <c r="D13" s="1" t="s">
        <v>249</v>
      </c>
      <c r="E13" s="1" t="s">
        <v>269</v>
      </c>
      <c r="F13" s="1" t="s">
        <v>270</v>
      </c>
      <c r="G13" s="1" t="s">
        <v>204</v>
      </c>
      <c r="H13" s="1" t="s">
        <v>205</v>
      </c>
      <c r="I13" s="1" t="s">
        <v>271</v>
      </c>
      <c r="J13" s="1" t="s">
        <v>207</v>
      </c>
      <c r="K13" s="1" t="s">
        <v>271</v>
      </c>
      <c r="L13" s="1" t="s">
        <v>271</v>
      </c>
      <c r="M13" s="1" t="s">
        <v>208</v>
      </c>
      <c r="N13" s="1" t="s">
        <v>208</v>
      </c>
      <c r="O13" s="1" t="s">
        <v>209</v>
      </c>
      <c r="P13" s="1" t="s">
        <v>210</v>
      </c>
      <c r="Q13" s="1" t="s">
        <v>211</v>
      </c>
      <c r="R13" s="1" t="s">
        <v>272</v>
      </c>
      <c r="S13" s="1" t="s">
        <v>213</v>
      </c>
      <c r="T13" s="1" t="s">
        <v>214</v>
      </c>
      <c r="U13" s="1" t="s">
        <v>215</v>
      </c>
      <c r="V13" s="1" t="s">
        <v>216</v>
      </c>
    </row>
    <row r="14" s="1" customFormat="1" spans="1:22">
      <c r="A14" s="3">
        <v>999229434904332</v>
      </c>
      <c r="B14" s="1" t="s">
        <v>273</v>
      </c>
      <c r="C14" s="1" t="s">
        <v>274</v>
      </c>
      <c r="D14" s="1" t="s">
        <v>219</v>
      </c>
      <c r="E14" s="1" t="s">
        <v>275</v>
      </c>
      <c r="F14" s="1" t="s">
        <v>226</v>
      </c>
      <c r="G14" s="1" t="s">
        <v>204</v>
      </c>
      <c r="H14" s="1" t="s">
        <v>205</v>
      </c>
      <c r="I14" s="1" t="s">
        <v>237</v>
      </c>
      <c r="J14" s="1" t="s">
        <v>207</v>
      </c>
      <c r="K14" s="1" t="s">
        <v>237</v>
      </c>
      <c r="L14" s="1" t="s">
        <v>237</v>
      </c>
      <c r="M14" s="1" t="s">
        <v>208</v>
      </c>
      <c r="N14" s="1" t="s">
        <v>208</v>
      </c>
      <c r="O14" s="1" t="s">
        <v>209</v>
      </c>
      <c r="P14" s="1" t="s">
        <v>210</v>
      </c>
      <c r="Q14" s="1" t="s">
        <v>211</v>
      </c>
      <c r="R14" s="1" t="s">
        <v>276</v>
      </c>
      <c r="S14" s="1" t="s">
        <v>213</v>
      </c>
      <c r="T14" s="1" t="s">
        <v>214</v>
      </c>
      <c r="U14" s="1" t="s">
        <v>215</v>
      </c>
      <c r="V14" s="1" t="s">
        <v>216</v>
      </c>
    </row>
    <row r="15" s="1" customFormat="1" spans="1:22">
      <c r="A15" s="3">
        <v>999229430232111</v>
      </c>
      <c r="B15" s="1" t="s">
        <v>277</v>
      </c>
      <c r="C15" s="1" t="s">
        <v>278</v>
      </c>
      <c r="D15" s="1" t="s">
        <v>219</v>
      </c>
      <c r="E15" s="1" t="s">
        <v>279</v>
      </c>
      <c r="F15" s="1" t="s">
        <v>261</v>
      </c>
      <c r="G15" s="1" t="s">
        <v>204</v>
      </c>
      <c r="H15" s="1" t="s">
        <v>205</v>
      </c>
      <c r="I15" s="1" t="s">
        <v>280</v>
      </c>
      <c r="J15" s="1" t="s">
        <v>207</v>
      </c>
      <c r="K15" s="1" t="s">
        <v>280</v>
      </c>
      <c r="L15" s="1" t="s">
        <v>280</v>
      </c>
      <c r="M15" s="1" t="s">
        <v>208</v>
      </c>
      <c r="N15" s="1" t="s">
        <v>208</v>
      </c>
      <c r="O15" s="1" t="s">
        <v>209</v>
      </c>
      <c r="P15" s="1" t="s">
        <v>210</v>
      </c>
      <c r="Q15" s="1" t="s">
        <v>211</v>
      </c>
      <c r="R15" s="1" t="s">
        <v>281</v>
      </c>
      <c r="S15" s="1" t="s">
        <v>213</v>
      </c>
      <c r="T15" s="1" t="s">
        <v>214</v>
      </c>
      <c r="U15" s="1" t="s">
        <v>215</v>
      </c>
      <c r="V15" s="1" t="s">
        <v>216</v>
      </c>
    </row>
    <row r="16" s="1" customFormat="1" spans="1:22">
      <c r="A16" s="3">
        <v>999229427922797</v>
      </c>
      <c r="B16" s="1" t="s">
        <v>282</v>
      </c>
      <c r="C16" s="1" t="s">
        <v>283</v>
      </c>
      <c r="D16" s="1" t="s">
        <v>219</v>
      </c>
      <c r="E16" s="1" t="s">
        <v>284</v>
      </c>
      <c r="F16" s="1" t="s">
        <v>226</v>
      </c>
      <c r="G16" s="1" t="s">
        <v>204</v>
      </c>
      <c r="H16" s="1" t="s">
        <v>205</v>
      </c>
      <c r="I16" s="1" t="s">
        <v>285</v>
      </c>
      <c r="J16" s="1" t="s">
        <v>207</v>
      </c>
      <c r="K16" s="1" t="s">
        <v>285</v>
      </c>
      <c r="L16" s="1" t="s">
        <v>285</v>
      </c>
      <c r="M16" s="1" t="s">
        <v>208</v>
      </c>
      <c r="N16" s="1" t="s">
        <v>208</v>
      </c>
      <c r="O16" s="1" t="s">
        <v>209</v>
      </c>
      <c r="P16" s="1" t="s">
        <v>210</v>
      </c>
      <c r="Q16" s="1" t="s">
        <v>211</v>
      </c>
      <c r="R16" s="1" t="s">
        <v>286</v>
      </c>
      <c r="S16" s="1" t="s">
        <v>213</v>
      </c>
      <c r="T16" s="1" t="s">
        <v>214</v>
      </c>
      <c r="U16" s="1" t="s">
        <v>215</v>
      </c>
      <c r="V16" s="1" t="s">
        <v>216</v>
      </c>
    </row>
    <row r="17" s="1" customFormat="1" spans="1:22">
      <c r="A17" s="3">
        <v>999229426294098</v>
      </c>
      <c r="B17" s="1" t="s">
        <v>282</v>
      </c>
      <c r="C17" s="1" t="s">
        <v>287</v>
      </c>
      <c r="D17" s="1" t="s">
        <v>219</v>
      </c>
      <c r="E17" s="1" t="s">
        <v>288</v>
      </c>
      <c r="F17" s="1" t="s">
        <v>289</v>
      </c>
      <c r="G17" s="1" t="s">
        <v>204</v>
      </c>
      <c r="H17" s="1" t="s">
        <v>205</v>
      </c>
      <c r="I17" s="1" t="s">
        <v>290</v>
      </c>
      <c r="J17" s="1" t="s">
        <v>207</v>
      </c>
      <c r="K17" s="1" t="s">
        <v>290</v>
      </c>
      <c r="L17" s="1" t="s">
        <v>290</v>
      </c>
      <c r="M17" s="1" t="s">
        <v>208</v>
      </c>
      <c r="N17" s="1" t="s">
        <v>208</v>
      </c>
      <c r="O17" s="1" t="s">
        <v>209</v>
      </c>
      <c r="P17" s="1" t="s">
        <v>210</v>
      </c>
      <c r="Q17" s="1" t="s">
        <v>211</v>
      </c>
      <c r="R17" s="1" t="s">
        <v>291</v>
      </c>
      <c r="S17" s="1" t="s">
        <v>213</v>
      </c>
      <c r="T17" s="1" t="s">
        <v>214</v>
      </c>
      <c r="U17" s="1" t="s">
        <v>215</v>
      </c>
      <c r="V17" s="1" t="s">
        <v>216</v>
      </c>
    </row>
    <row r="18" s="1" customFormat="1" spans="1:22">
      <c r="A18" s="3">
        <v>999228470295271</v>
      </c>
      <c r="B18" s="1" t="s">
        <v>292</v>
      </c>
      <c r="C18" s="1" t="s">
        <v>293</v>
      </c>
      <c r="D18" s="1" t="s">
        <v>219</v>
      </c>
      <c r="E18" s="1" t="s">
        <v>294</v>
      </c>
      <c r="F18" s="1" t="s">
        <v>203</v>
      </c>
      <c r="G18" s="1" t="s">
        <v>204</v>
      </c>
      <c r="H18" s="1" t="s">
        <v>205</v>
      </c>
      <c r="I18" s="1" t="s">
        <v>295</v>
      </c>
      <c r="J18" s="1" t="s">
        <v>207</v>
      </c>
      <c r="K18" s="1" t="s">
        <v>295</v>
      </c>
      <c r="L18" s="1" t="s">
        <v>295</v>
      </c>
      <c r="M18" s="1" t="s">
        <v>208</v>
      </c>
      <c r="N18" s="1" t="s">
        <v>208</v>
      </c>
      <c r="O18" s="1" t="s">
        <v>209</v>
      </c>
      <c r="P18" s="1" t="s">
        <v>210</v>
      </c>
      <c r="Q18" s="1" t="s">
        <v>211</v>
      </c>
      <c r="R18" s="1" t="s">
        <v>296</v>
      </c>
      <c r="S18" s="1" t="s">
        <v>213</v>
      </c>
      <c r="T18" s="1" t="s">
        <v>214</v>
      </c>
      <c r="U18" s="1" t="s">
        <v>215</v>
      </c>
      <c r="V18" s="1" t="s">
        <v>216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2024-02-28T01:37:41Z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22CE9441114A4D19806EA1603933E2F7_13</vt:lpwstr>
  </property>
</Properties>
</file>