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<sst xmlns="http://schemas.openxmlformats.org/spreadsheetml/2006/main" count="849" uniqueCount="342">
  <si>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</si>
  <si>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</si>
  <si>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</si>
  <si>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</si>
  <si>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</si>
  <si>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</si>
  <si>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</si>
  <si>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</si>
  <si>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</si>
  <si>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</si>
  <si>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</si>
  <si>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</si>
  <si>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</si>
  <si>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</si>
  <si>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</si>
  <si>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</si>
  <si>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</si>
  <si>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</si>
  <si>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</si>
  <si>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</si>
  <si>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</si>
  <si>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</si>
  <si>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</si>
  <si>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</si>
  <si>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</si>
  <si>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999224551579059	</t>
  </si>
  <si>
    <t>Ctrip</t>
  </si>
  <si>
    <t>正常</t>
  </si>
  <si>
    <t>[都柏林]都柏林葛雷斯罕里乌广场酒店(Riu Plaza the Gresham Dublin)(55733275)</t>
  </si>
  <si>
    <t>标准房, 2 张单人床&lt;2人入住&gt;&lt;早餐&gt;</t>
  </si>
  <si>
    <t>HKD</t>
  </si>
  <si>
    <t>KEENEY/CHRISTINE,KEENEY/LAUREN</t>
  </si>
  <si>
    <t>CA13030240229HKD</t>
  </si>
  <si>
    <t>未提现</t>
  </si>
  <si>
    <t>携程开票</t>
  </si>
  <si>
    <t xml:space="preserve">3452874	</t>
  </si>
  <si>
    <t xml:space="preserve">	</t>
  </si>
  <si>
    <t>取消</t>
  </si>
  <si>
    <t xml:space="preserve">999225345124507	</t>
  </si>
  <si>
    <t>[新加坡]新加坡81酒店 - 黄金(Hotel 81 Gold)(55694743)</t>
  </si>
  <si>
    <t>Superior Queen&lt;2人入住&gt;</t>
  </si>
  <si>
    <t>TSAI/CHIENCHUNG</t>
  </si>
  <si>
    <t xml:space="preserve">3638632	</t>
  </si>
  <si>
    <t xml:space="preserve">999225912805074	</t>
  </si>
  <si>
    <t>[马斯特特]馨乐庭连心悉尼机场酒店(Citadines Connect Sydney Airport)(55391267)</t>
  </si>
  <si>
    <t>甄选经济房&lt;2人入住&gt;&lt;不退款&gt;</t>
  </si>
  <si>
    <t>LEI/KA YIU,CHAN /YIN TUNG</t>
  </si>
  <si>
    <t xml:space="preserve">3753071	</t>
  </si>
  <si>
    <t xml:space="preserve">9900755	</t>
  </si>
  <si>
    <t xml:space="preserve">999226144836845	</t>
  </si>
  <si>
    <t>[清迈]乐纳优@普拉欣酒店(Le Naview @Prasingh)(56196257)</t>
  </si>
  <si>
    <t>Superior Twin - First Floor&lt;2人入住&gt;</t>
  </si>
  <si>
    <t>CHAN/YENCHING</t>
  </si>
  <si>
    <t xml:space="preserve">3805076	</t>
  </si>
  <si>
    <t xml:space="preserve">EXP-70966914	</t>
  </si>
  <si>
    <t xml:space="preserve">999226714624850	</t>
  </si>
  <si>
    <t>[塞里布群岛]雅加达科拉帕加丁POP酒店(Pop! Hotel Kelapa Gading)(55831944)</t>
  </si>
  <si>
    <t>流行房&lt;2人入住&gt;&lt;早餐&gt;</t>
  </si>
  <si>
    <t>WOO/KIM YUN</t>
  </si>
  <si>
    <t xml:space="preserve">3903089	</t>
  </si>
  <si>
    <t xml:space="preserve">260635	</t>
  </si>
  <si>
    <t xml:space="preserve">999226900935333	</t>
  </si>
  <si>
    <t>[希塔林古尔]冼都茂物哈里斯酒店(Harris Hotel Sentul City Bogor)(60467137)</t>
  </si>
  <si>
    <t>harris&lt;2人入住&gt;</t>
  </si>
  <si>
    <t>SYUKUR/HARTATI</t>
  </si>
  <si>
    <t xml:space="preserve">3965680	</t>
  </si>
  <si>
    <t xml:space="preserve">999226901177777	</t>
  </si>
  <si>
    <t>ALFAN/ARIYANTI</t>
  </si>
  <si>
    <t xml:space="preserve">3965794	</t>
  </si>
  <si>
    <t xml:space="preserve">999227023184556	</t>
  </si>
  <si>
    <t>[吉隆坡]吉隆坡翠绿山酒店(Verdant Hill Hotel Kuala Lumpur)(56196414)</t>
  </si>
  <si>
    <t>高级大床房&lt;2人入住&gt;&lt;早餐&gt;</t>
  </si>
  <si>
    <t>Park/Youngsun</t>
  </si>
  <si>
    <t xml:space="preserve">3982651	</t>
  </si>
  <si>
    <t xml:space="preserve">999228338370108	</t>
  </si>
  <si>
    <t>[曼谷]曼谷格蓝总统饭店(Grand President Bangkok)(55414447)</t>
  </si>
  <si>
    <t>尊贵高级双床房&lt;2人入住&gt;&lt;早餐&gt;</t>
  </si>
  <si>
    <t>TEZUKA/HIDEHIKO</t>
  </si>
  <si>
    <t xml:space="preserve">4201898	</t>
  </si>
  <si>
    <t xml:space="preserve">999228353867037	</t>
  </si>
  <si>
    <t>[曼谷]曼谷京华大酒店(Hotel Royal Bangkok@Chinatown)(55932568)</t>
  </si>
  <si>
    <t>豪华房&lt;2人入住&gt;</t>
  </si>
  <si>
    <t>LU/ICHEN</t>
  </si>
  <si>
    <t xml:space="preserve">4210093	</t>
  </si>
  <si>
    <t xml:space="preserve">999228365152100	</t>
  </si>
  <si>
    <t>[象岛]象岛度假村(Koh Chang Resort)(55312192)</t>
  </si>
  <si>
    <t>高级楼房&lt;2人入住&gt;&lt;早餐&gt;</t>
  </si>
  <si>
    <t>BEZRUKOVA/ELENA,FILIPPOV/VIACHESLAV</t>
  </si>
  <si>
    <t xml:space="preserve">4216349	</t>
  </si>
  <si>
    <t xml:space="preserve">HGUConf118615118|118615118	</t>
  </si>
  <si>
    <t xml:space="preserve">999228540544572	</t>
  </si>
  <si>
    <t>[罗马]劳拉酒店(Hotel Laura)(91907533)</t>
  </si>
  <si>
    <t>双人床房&lt;1人入住&gt;&lt;不退款&gt;</t>
  </si>
  <si>
    <t>SU/YONGWEI</t>
  </si>
  <si>
    <t xml:space="preserve">4275494	</t>
  </si>
  <si>
    <t xml:space="preserve">999229703907720	</t>
  </si>
  <si>
    <t>[新加坡]新加坡卡尔登城市酒店(Carlton City Hotel Singapore)(55851934)</t>
  </si>
  <si>
    <t>豪华客房&lt;2人入住&gt;&lt;不退款&gt;</t>
  </si>
  <si>
    <t>WOO/TSAN CHOY DOMINIC,FUNG/MEI NGO HENRIETTA</t>
  </si>
  <si>
    <t xml:space="preserve">4595316	</t>
  </si>
  <si>
    <t xml:space="preserve">1121061464	</t>
  </si>
  <si>
    <t xml:space="preserve">999229930691663	</t>
  </si>
  <si>
    <t>[新加坡]樟宜机场皇冠假日酒店  - IHG 旗下酒店(Crowne Plaza Changi Airport, an IHG Hotel)(55280749)</t>
  </si>
  <si>
    <t>宝石翼楼标准特大床房&lt;2人入住&gt;&lt;不退款&gt;</t>
  </si>
  <si>
    <t>YI/TIANHUI</t>
  </si>
  <si>
    <t xml:space="preserve">4646108	</t>
  </si>
  <si>
    <t xml:space="preserve">82993321	</t>
  </si>
  <si>
    <t xml:space="preserve">999229936433114	</t>
  </si>
  <si>
    <t>标准房&lt;2人入住&gt;&lt;不退款&gt;</t>
  </si>
  <si>
    <t>ZHU/NANWEI,DAI/JIXUE</t>
  </si>
  <si>
    <t xml:space="preserve">4648858	</t>
  </si>
  <si>
    <t xml:space="preserve">27503549	</t>
  </si>
  <si>
    <t xml:space="preserve">999230180075882	</t>
  </si>
  <si>
    <t>GUO/JIACAI</t>
  </si>
  <si>
    <t xml:space="preserve">4701237	</t>
  </si>
  <si>
    <t xml:space="preserve">21509017	</t>
  </si>
  <si>
    <t xml:space="preserve">999230248893494	</t>
  </si>
  <si>
    <t>HUANG/MEI</t>
  </si>
  <si>
    <t xml:space="preserve">4710035	</t>
  </si>
  <si>
    <t xml:space="preserve">61388684	</t>
  </si>
  <si>
    <t xml:space="preserve">999230249610394	</t>
  </si>
  <si>
    <t>宝石翼楼标准特大床房&lt;2人入住&gt;&lt;不退款&gt;&lt;早餐&gt;</t>
  </si>
  <si>
    <t>CHOI/YONG SEOK</t>
  </si>
  <si>
    <t xml:space="preserve">4710216	</t>
  </si>
  <si>
    <t xml:space="preserve">62141557	</t>
  </si>
  <si>
    <t xml:space="preserve">999230396396160	</t>
  </si>
  <si>
    <t>HUANG/Qiuxia</t>
  </si>
  <si>
    <t xml:space="preserve">4726042	</t>
  </si>
  <si>
    <t xml:space="preserve">24616446	</t>
  </si>
  <si>
    <t xml:space="preserve">999230430412727	</t>
  </si>
  <si>
    <t>[吉隆坡]吉隆坡市中心智选假日酒店(Holiday Inn Express Kuala Lumpur City Centre, an IHG Hotel)(55337198)</t>
  </si>
  <si>
    <t>标准大床房&lt;2人入住&gt;&lt;不退款&gt;&lt;早餐&gt;</t>
  </si>
  <si>
    <t>NGUYEN/VAN VIET ANH</t>
  </si>
  <si>
    <t xml:space="preserve">4733154	</t>
  </si>
  <si>
    <t xml:space="preserve">426485	</t>
  </si>
  <si>
    <t xml:space="preserve">999230444888058	</t>
  </si>
  <si>
    <t>[水原]水原安巴萨多尔酒店(Novotel Ambassador Suwon)(60494243)</t>
  </si>
  <si>
    <t>行政特大床套房&lt;2人入住&gt;&lt;不退款&gt;&lt;早餐&gt;</t>
  </si>
  <si>
    <t>LI/YONGQUAN</t>
  </si>
  <si>
    <t xml:space="preserve">4736425	</t>
  </si>
  <si>
    <t xml:space="preserve">999230534975142	</t>
  </si>
  <si>
    <t>Miyamoto/Kei</t>
  </si>
  <si>
    <t xml:space="preserve">4750265	</t>
  </si>
  <si>
    <t xml:space="preserve">65311833	</t>
  </si>
  <si>
    <t xml:space="preserve">999230585612901	</t>
  </si>
  <si>
    <t>[首尔]首尔大使 - 铂尔曼酒店(The Ambassador Seoul - A Pullman Hotel)(55639520)</t>
  </si>
  <si>
    <t>高级双床房&lt;2人入住&gt;&lt;不退款&gt;</t>
  </si>
  <si>
    <t>AN/TAEGYU</t>
  </si>
  <si>
    <t xml:space="preserve">4759326	</t>
  </si>
  <si>
    <t xml:space="preserve">156562967	</t>
  </si>
  <si>
    <t xml:space="preserve">999230588911374	</t>
  </si>
  <si>
    <t>[西哈努克城]速卡海滩度假村(Sokha Beach Resort)(56140400)</t>
  </si>
  <si>
    <t>索卡别墅&lt;2人入住&gt;&lt;不退款&gt;&lt;早餐&gt;</t>
  </si>
  <si>
    <t>LY/SIV FANG</t>
  </si>
  <si>
    <t xml:space="preserve">4760142	</t>
  </si>
  <si>
    <t xml:space="preserve">39688368	</t>
  </si>
  <si>
    <t xml:space="preserve">999230590860873	</t>
  </si>
  <si>
    <t>[达沃]达沃麦客达酒店(Microtel by Wyndham Davao)(55519469)</t>
  </si>
  <si>
    <t>2张大床房&lt;2人入住&gt;&lt;不退款&gt;</t>
  </si>
  <si>
    <t>SOLON/CHRISTIAN</t>
  </si>
  <si>
    <t xml:space="preserve">4760721	</t>
  </si>
  <si>
    <t xml:space="preserve">190941	</t>
  </si>
  <si>
    <t xml:space="preserve">999226705394848	</t>
  </si>
  <si>
    <t>未知</t>
  </si>
  <si>
    <t>[威廉斯]大峡谷 RV 华丽露营饭店(Grand Canyon RV Glamping)(97965317)</t>
  </si>
  <si>
    <t>尊荣套房, 2 间卧室山景&lt;2人入住&gt;&lt;不退款&gt;</t>
  </si>
  <si>
    <t>NETKOWSKI/JAROSLAW</t>
  </si>
  <si>
    <t xml:space="preserve">3899646	</t>
  </si>
  <si>
    <t xml:space="preserve">104961232	</t>
  </si>
  <si>
    <t>，</t>
  </si>
  <si>
    <t>直连</t>
  </si>
  <si>
    <t>本期收回488.91元</t>
  </si>
  <si>
    <t xml:space="preserve"> 39635.93 HKD</t>
  </si>
  <si>
    <t>A240229095108481</t>
  </si>
  <si>
    <t>A240229095135481</t>
  </si>
  <si>
    <t>总计：39635.93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</si>
  <si>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</si>
  <si>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</si>
  <si>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</si>
  <si>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</si>
  <si>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</si>
  <si>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</si>
  <si>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</si>
  <si>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</si>
  <si>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</si>
  <si>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</si>
  <si>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</si>
  <si>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</si>
  <si>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</si>
  <si>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</si>
  <si>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</si>
  <si>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</si>
  <si>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</si>
  <si>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</si>
  <si>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</si>
  <si>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2024-02-25</t>
  </si>
  <si>
    <t>4760721</t>
  </si>
  <si>
    <t>温德姆达沃麦克罗特酒店</t>
  </si>
  <si>
    <t>SOLON CHRISTIAN</t>
  </si>
  <si>
    <t>2024-02-26</t>
  </si>
  <si>
    <t>退房日周结</t>
  </si>
  <si>
    <t>489.00</t>
  </si>
  <si>
    <t>530.20</t>
  </si>
  <si>
    <t>0</t>
  </si>
  <si>
    <t>0.00</t>
  </si>
  <si>
    <t>携程汇智国际直连</t>
  </si>
  <si>
    <t>925</t>
  </si>
  <si>
    <t>2024-02-25 18:14:56</t>
  </si>
  <si>
    <t>否</t>
  </si>
  <si>
    <t>汇智国际旅游发展有限公司</t>
  </si>
  <si>
    <t>菲律宾</t>
  </si>
  <si>
    <t>4760142</t>
  </si>
  <si>
    <t>圣卡海滩度假村</t>
  </si>
  <si>
    <t>LY SIV FANG</t>
  </si>
  <si>
    <t>1122.00</t>
  </si>
  <si>
    <t>1216.52</t>
  </si>
  <si>
    <t>2024-02-25 15:09:52</t>
  </si>
  <si>
    <t>直采</t>
  </si>
  <si>
    <t>柬埔寨</t>
  </si>
  <si>
    <t>4759326</t>
  </si>
  <si>
    <t>首尔大使铂尔曼酒店</t>
  </si>
  <si>
    <t>AN TAEGYU</t>
  </si>
  <si>
    <t>870.00</t>
  </si>
  <si>
    <t>943.29</t>
  </si>
  <si>
    <t>2024-02-25 11:11:04</t>
  </si>
  <si>
    <t>韩国</t>
  </si>
  <si>
    <t>2024-02-22</t>
  </si>
  <si>
    <t>4750265</t>
  </si>
  <si>
    <t>新加坡樟宜机场皇冠假日酒店</t>
  </si>
  <si>
    <t>Miyamoto Kei</t>
  </si>
  <si>
    <t>1591.00</t>
  </si>
  <si>
    <t>1726.72</t>
  </si>
  <si>
    <t>2024-02-23 11:27:28</t>
  </si>
  <si>
    <t>新加坡</t>
  </si>
  <si>
    <t>2024-02-19</t>
  </si>
  <si>
    <t>4736425</t>
  </si>
  <si>
    <t>水原安巴萨多尔酒店</t>
  </si>
  <si>
    <t>LI YONGQUAN</t>
  </si>
  <si>
    <t>2024-02-24</t>
  </si>
  <si>
    <t>4206.58</t>
  </si>
  <si>
    <t>4561.46</t>
  </si>
  <si>
    <t>2024-02-19 10:14:05</t>
  </si>
  <si>
    <t>2024-02-18</t>
  </si>
  <si>
    <t>4733154</t>
  </si>
  <si>
    <t>吉隆坡市中心智选假日酒店</t>
  </si>
  <si>
    <t>NGUYEN VAN VIET ANH</t>
  </si>
  <si>
    <t>2024-02-23</t>
  </si>
  <si>
    <t>980.01</t>
  </si>
  <si>
    <t>1061.42</t>
  </si>
  <si>
    <t>2024-02-18 12:29:58</t>
  </si>
  <si>
    <t>马来西亚</t>
  </si>
  <si>
    <t>2024-02-15</t>
  </si>
  <si>
    <t>4726042</t>
  </si>
  <si>
    <t>HUANG Qiuxia</t>
  </si>
  <si>
    <t>1737.00</t>
  </si>
  <si>
    <t>1880.28</t>
  </si>
  <si>
    <t>2024-02-19 10:07:59</t>
  </si>
  <si>
    <t>2024-02-10</t>
  </si>
  <si>
    <t>4710216</t>
  </si>
  <si>
    <t>CHOI YONG SEOK</t>
  </si>
  <si>
    <t>1767.00</t>
  </si>
  <si>
    <t>1915.03</t>
  </si>
  <si>
    <t>2024-02-14 10:14:58</t>
  </si>
  <si>
    <t>4710035</t>
  </si>
  <si>
    <t>HUANG MEI</t>
  </si>
  <si>
    <t>5381.00</t>
  </si>
  <si>
    <t>5831.80</t>
  </si>
  <si>
    <t>2024-02-14 10:12:23</t>
  </si>
  <si>
    <t>2024-02-07</t>
  </si>
  <si>
    <t>4701237</t>
  </si>
  <si>
    <t>GUO JIACAI</t>
  </si>
  <si>
    <t>1607.00</t>
  </si>
  <si>
    <t>1744.09</t>
  </si>
  <si>
    <t>2024-02-08 10:04:21</t>
  </si>
  <si>
    <t>2024-01-26</t>
  </si>
  <si>
    <t>4648858</t>
  </si>
  <si>
    <t>ZHU NANWEI,DAI JIXUE</t>
  </si>
  <si>
    <t>1748.00</t>
  </si>
  <si>
    <t>1900.21</t>
  </si>
  <si>
    <t>2024-01-29 10:39:39</t>
  </si>
  <si>
    <t>2024-01-25</t>
  </si>
  <si>
    <t>4646108</t>
  </si>
  <si>
    <t>YI TIANHUI</t>
  </si>
  <si>
    <t>1610.00</t>
  </si>
  <si>
    <t>1754.58</t>
  </si>
  <si>
    <t>2024-01-29 09:48:27</t>
  </si>
  <si>
    <t>2024-01-14</t>
  </si>
  <si>
    <t>4595316</t>
  </si>
  <si>
    <t>新加坡卡尔登城市酒店</t>
  </si>
  <si>
    <t>WOO TSAN CHOY DOMINIC,FUNG MEI NGO HENRIETTA</t>
  </si>
  <si>
    <t>2523.00</t>
  </si>
  <si>
    <t>2744.78</t>
  </si>
  <si>
    <t>2024-01-15 11:44:40</t>
  </si>
  <si>
    <t>2023-11-19</t>
  </si>
  <si>
    <t>4275494</t>
  </si>
  <si>
    <t>劳拉酒店</t>
  </si>
  <si>
    <t>SU YONGWEI</t>
  </si>
  <si>
    <t>390.81</t>
  </si>
  <si>
    <t>421.22</t>
  </si>
  <si>
    <t>2023-11-19 14:38:23</t>
  </si>
  <si>
    <t>意大利</t>
  </si>
  <si>
    <t>2023-11-08</t>
  </si>
  <si>
    <t>4216349</t>
  </si>
  <si>
    <t>阁昌岛度假酒店</t>
  </si>
  <si>
    <t>BEZRUKOVA ELENA,FILIPPOV VIACHESLAV</t>
  </si>
  <si>
    <t>553.19</t>
  </si>
  <si>
    <t>592.98</t>
  </si>
  <si>
    <t>2023-11-08 16:12:12</t>
  </si>
  <si>
    <t>泰国</t>
  </si>
  <si>
    <t>2023-09-21</t>
  </si>
  <si>
    <t>3965794</t>
  </si>
  <si>
    <t>哈里斯圣图尔布格城市酒店</t>
  </si>
  <si>
    <t>ALFAN ARIYANTI</t>
  </si>
  <si>
    <t>1189.07</t>
  </si>
  <si>
    <t>1273.50</t>
  </si>
  <si>
    <t>2023-09-21 16:01:15</t>
  </si>
  <si>
    <t>印度尼西亚</t>
  </si>
  <si>
    <t>3965680</t>
  </si>
  <si>
    <t>SYUKUR HARTATI</t>
  </si>
  <si>
    <t>2023-09-21 15:42:49</t>
  </si>
  <si>
    <t>2023-09-09</t>
  </si>
  <si>
    <t>3903089</t>
  </si>
  <si>
    <t>波普！克拉帕加丁酒店</t>
  </si>
  <si>
    <t>WOO KIM YUN</t>
  </si>
  <si>
    <t>724.68</t>
  </si>
  <si>
    <t>773.16</t>
  </si>
  <si>
    <t>2023-09-09 01:05:43</t>
  </si>
  <si>
    <t>2023-08-19</t>
  </si>
  <si>
    <t>3805076</t>
  </si>
  <si>
    <t>乐纳优@普拉欣酒店</t>
  </si>
  <si>
    <t>CHAN YENCHING</t>
  </si>
  <si>
    <t>1652.32</t>
  </si>
  <si>
    <t>1772.88</t>
  </si>
  <si>
    <t>2023-08-19 15:18:50</t>
  </si>
  <si>
    <t>2023-08-08</t>
  </si>
  <si>
    <t>3753071</t>
  </si>
  <si>
    <t>馨乐庭连心悉尼机场酒店</t>
  </si>
  <si>
    <t>LEI KA YIU,CHAN YIN TUNG</t>
  </si>
  <si>
    <t>4828.31</t>
  </si>
  <si>
    <t>5229.40</t>
  </si>
  <si>
    <t>2023-08-08 22:21:52</t>
  </si>
  <si>
    <t>澳大利亚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</si>
</sst>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15</xdr:col>
      <xdr:colOff>38100</xdr:colOff>
      <xdr:row>70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10839450" cy="482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45346</v>
      </c>
      <c r="G2" s="6">
        <v>45348</v>
      </c>
      <c r="H2" s="4">
        <v>1</v>
      </c>
      <c r="I2" s="4">
        <v>2</v>
      </c>
      <c r="J2" s="4">
        <v>2</v>
      </c>
      <c r="K2" s="4" t="s">
        <v>30</v>
      </c>
      <c r="L2" s="4">
        <v>3590</v>
      </c>
      <c r="M2" s="4">
        <v>3590</v>
      </c>
      <c r="N2" s="4" t="s">
        <v>31</v>
      </c>
      <c r="O2" s="4" t="s">
        <v>32</v>
      </c>
      <c r="P2" s="4" t="s">
        <v>33</v>
      </c>
      <c r="Q2" s="4">
        <v>0</v>
      </c>
      <c r="R2" s="7">
        <v>45079</v>
      </c>
      <c r="S2" s="6">
        <v>45351</v>
      </c>
      <c r="T2" s="4" t="s">
        <v>34</v>
      </c>
      <c r="U2" s="4">
        <v>3590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45346</v>
      </c>
      <c r="G3" s="6">
        <v>45348</v>
      </c>
      <c r="H3" s="4">
        <v>1</v>
      </c>
      <c r="I3" s="4">
        <v>2</v>
      </c>
      <c r="J3" s="4">
        <v>2</v>
      </c>
      <c r="K3" s="4" t="s">
        <v>30</v>
      </c>
      <c r="L3" s="4">
        <v>-3590</v>
      </c>
      <c r="M3" s="4">
        <v>-3590</v>
      </c>
      <c r="N3" s="4" t="s">
        <v>31</v>
      </c>
      <c r="O3" s="4" t="s">
        <v>32</v>
      </c>
      <c r="P3" s="4" t="s">
        <v>33</v>
      </c>
      <c r="Q3" s="4">
        <v>0</v>
      </c>
      <c r="R3" s="7">
        <v>45079</v>
      </c>
      <c r="S3" s="6">
        <v>45351</v>
      </c>
      <c r="T3" s="4" t="s">
        <v>34</v>
      </c>
      <c r="U3" s="4">
        <v>-3590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45346</v>
      </c>
      <c r="G4" s="6">
        <v>45348</v>
      </c>
      <c r="H4" s="4">
        <v>1</v>
      </c>
      <c r="I4" s="4">
        <v>2</v>
      </c>
      <c r="J4" s="4">
        <v>2</v>
      </c>
      <c r="K4" s="4" t="s">
        <v>30</v>
      </c>
      <c r="L4" s="4">
        <v>1189.96</v>
      </c>
      <c r="M4" s="4">
        <v>1189.96</v>
      </c>
      <c r="N4" s="4" t="s">
        <v>41</v>
      </c>
      <c r="O4" s="4" t="s">
        <v>32</v>
      </c>
      <c r="P4" s="4" t="s">
        <v>33</v>
      </c>
      <c r="Q4" s="4">
        <v>0</v>
      </c>
      <c r="R4" s="7">
        <v>45122.0000115741</v>
      </c>
      <c r="S4" s="6">
        <v>45351</v>
      </c>
      <c r="T4" s="4" t="s">
        <v>34</v>
      </c>
      <c r="U4" s="4">
        <v>1189.96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45346</v>
      </c>
      <c r="G5" s="6">
        <v>45348</v>
      </c>
      <c r="H5" s="4">
        <v>1</v>
      </c>
      <c r="I5" s="4">
        <v>2</v>
      </c>
      <c r="J5" s="4">
        <v>2</v>
      </c>
      <c r="K5" s="4" t="s">
        <v>30</v>
      </c>
      <c r="L5" s="4">
        <v>-1189.96</v>
      </c>
      <c r="M5" s="4">
        <v>-1189.96</v>
      </c>
      <c r="N5" s="4" t="s">
        <v>41</v>
      </c>
      <c r="O5" s="4" t="s">
        <v>32</v>
      </c>
      <c r="P5" s="4" t="s">
        <v>33</v>
      </c>
      <c r="Q5" s="4">
        <v>0</v>
      </c>
      <c r="R5" s="7">
        <v>45122.0000115741</v>
      </c>
      <c r="S5" s="6">
        <v>45351</v>
      </c>
      <c r="T5" s="4" t="s">
        <v>34</v>
      </c>
      <c r="U5" s="4">
        <v>-1189.96</v>
      </c>
      <c r="V5" s="4">
        <v>0</v>
      </c>
      <c r="W5" s="4">
        <v>0</v>
      </c>
      <c r="X5" s="4" t="s">
        <v>42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45344</v>
      </c>
      <c r="G6" s="6">
        <v>45348</v>
      </c>
      <c r="H6" s="4">
        <v>1</v>
      </c>
      <c r="I6" s="4">
        <v>4</v>
      </c>
      <c r="J6" s="4">
        <v>4</v>
      </c>
      <c r="K6" s="4" t="s">
        <v>30</v>
      </c>
      <c r="L6" s="4">
        <v>5229.4</v>
      </c>
      <c r="M6" s="4">
        <v>5229.4</v>
      </c>
      <c r="N6" s="4" t="s">
        <v>46</v>
      </c>
      <c r="O6" s="4" t="s">
        <v>32</v>
      </c>
      <c r="P6" s="4" t="s">
        <v>33</v>
      </c>
      <c r="Q6" s="4">
        <v>0</v>
      </c>
      <c r="R6" s="7">
        <v>45146</v>
      </c>
      <c r="S6" s="6">
        <v>45351</v>
      </c>
      <c r="T6" s="4" t="s">
        <v>34</v>
      </c>
      <c r="U6" s="4">
        <v>5229.4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45344</v>
      </c>
      <c r="G7" s="6">
        <v>45348</v>
      </c>
      <c r="H7" s="4">
        <v>1</v>
      </c>
      <c r="I7" s="4">
        <v>4</v>
      </c>
      <c r="J7" s="4">
        <v>4</v>
      </c>
      <c r="K7" s="4" t="s">
        <v>30</v>
      </c>
      <c r="L7" s="4">
        <v>1772.88</v>
      </c>
      <c r="M7" s="4">
        <v>1772.88</v>
      </c>
      <c r="N7" s="4" t="s">
        <v>52</v>
      </c>
      <c r="O7" s="4" t="s">
        <v>32</v>
      </c>
      <c r="P7" s="4" t="s">
        <v>33</v>
      </c>
      <c r="Q7" s="4">
        <v>0</v>
      </c>
      <c r="R7" s="7">
        <v>45157</v>
      </c>
      <c r="S7" s="6">
        <v>45351</v>
      </c>
      <c r="T7" s="4" t="s">
        <v>34</v>
      </c>
      <c r="U7" s="4">
        <v>1772.88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45347</v>
      </c>
      <c r="G8" s="6">
        <v>45348</v>
      </c>
      <c r="H8" s="4">
        <v>3</v>
      </c>
      <c r="I8" s="4">
        <v>1</v>
      </c>
      <c r="J8" s="4">
        <v>3</v>
      </c>
      <c r="K8" s="4" t="s">
        <v>30</v>
      </c>
      <c r="L8" s="4">
        <v>773.16</v>
      </c>
      <c r="M8" s="4">
        <v>773.16</v>
      </c>
      <c r="N8" s="4" t="s">
        <v>58</v>
      </c>
      <c r="O8" s="4" t="s">
        <v>32</v>
      </c>
      <c r="P8" s="4" t="s">
        <v>33</v>
      </c>
      <c r="Q8" s="4">
        <v>0</v>
      </c>
      <c r="R8" s="7">
        <v>45178</v>
      </c>
      <c r="S8" s="6">
        <v>45351</v>
      </c>
      <c r="T8" s="4" t="s">
        <v>34</v>
      </c>
      <c r="U8" s="4">
        <v>773.16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45345</v>
      </c>
      <c r="G9" s="6">
        <v>45348</v>
      </c>
      <c r="H9" s="4">
        <v>1</v>
      </c>
      <c r="I9" s="4">
        <v>3</v>
      </c>
      <c r="J9" s="4">
        <v>3</v>
      </c>
      <c r="K9" s="4" t="s">
        <v>30</v>
      </c>
      <c r="L9" s="4">
        <v>1273.5</v>
      </c>
      <c r="M9" s="4">
        <v>1273.5</v>
      </c>
      <c r="N9" s="4" t="s">
        <v>64</v>
      </c>
      <c r="O9" s="4" t="s">
        <v>32</v>
      </c>
      <c r="P9" s="4" t="s">
        <v>33</v>
      </c>
      <c r="Q9" s="4">
        <v>0</v>
      </c>
      <c r="R9" s="7">
        <v>45190</v>
      </c>
      <c r="S9" s="6">
        <v>45351</v>
      </c>
      <c r="T9" s="4" t="s">
        <v>34</v>
      </c>
      <c r="U9" s="4">
        <v>1273.5</v>
      </c>
      <c r="V9" s="4">
        <v>0</v>
      </c>
      <c r="W9" s="4">
        <v>0</v>
      </c>
      <c r="X9" s="4" t="s">
        <v>65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45345</v>
      </c>
      <c r="G10" s="6">
        <v>45348</v>
      </c>
      <c r="H10" s="4">
        <v>1</v>
      </c>
      <c r="I10" s="4">
        <v>3</v>
      </c>
      <c r="J10" s="4">
        <v>3</v>
      </c>
      <c r="K10" s="4" t="s">
        <v>30</v>
      </c>
      <c r="L10" s="4">
        <v>1273.5</v>
      </c>
      <c r="M10" s="4">
        <v>1273.5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45190.0000115741</v>
      </c>
      <c r="S10" s="6">
        <v>45351</v>
      </c>
      <c r="T10" s="4" t="s">
        <v>34</v>
      </c>
      <c r="U10" s="4">
        <v>1273.5</v>
      </c>
      <c r="V10" s="4">
        <v>0</v>
      </c>
      <c r="W10" s="4">
        <v>0</v>
      </c>
      <c r="X10" s="4" t="s">
        <v>68</v>
      </c>
      <c r="Y10" s="4" t="s">
        <v>36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45346</v>
      </c>
      <c r="G11" s="6">
        <v>45348</v>
      </c>
      <c r="H11" s="4">
        <v>1</v>
      </c>
      <c r="I11" s="4">
        <v>2</v>
      </c>
      <c r="J11" s="4">
        <v>2</v>
      </c>
      <c r="K11" s="4" t="s">
        <v>30</v>
      </c>
      <c r="L11" s="4">
        <v>609.56</v>
      </c>
      <c r="M11" s="4">
        <v>609.56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45194.0000115741</v>
      </c>
      <c r="S11" s="6">
        <v>45351</v>
      </c>
      <c r="T11" s="4" t="s">
        <v>34</v>
      </c>
      <c r="U11" s="4">
        <v>609.56</v>
      </c>
      <c r="V11" s="4">
        <v>0</v>
      </c>
      <c r="W11" s="4">
        <v>0</v>
      </c>
      <c r="X11" s="4" t="s">
        <v>73</v>
      </c>
      <c r="Y11" s="4" t="s">
        <v>36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45344</v>
      </c>
      <c r="G12" s="6">
        <v>45348</v>
      </c>
      <c r="H12" s="4">
        <v>1</v>
      </c>
      <c r="I12" s="4">
        <v>4</v>
      </c>
      <c r="J12" s="4">
        <v>4</v>
      </c>
      <c r="K12" s="4" t="s">
        <v>30</v>
      </c>
      <c r="L12" s="4">
        <v>1596.92</v>
      </c>
      <c r="M12" s="4">
        <v>1596.92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45236</v>
      </c>
      <c r="S12" s="6">
        <v>45351</v>
      </c>
      <c r="T12" s="4" t="s">
        <v>34</v>
      </c>
      <c r="U12" s="4">
        <v>1596.92</v>
      </c>
      <c r="V12" s="4">
        <v>0</v>
      </c>
      <c r="W12" s="4">
        <v>0</v>
      </c>
      <c r="X12" s="4" t="s">
        <v>78</v>
      </c>
      <c r="Y12" s="4" t="s">
        <v>36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45345</v>
      </c>
      <c r="G13" s="6">
        <v>45348</v>
      </c>
      <c r="H13" s="4">
        <v>1</v>
      </c>
      <c r="I13" s="4">
        <v>3</v>
      </c>
      <c r="J13" s="4">
        <v>3</v>
      </c>
      <c r="K13" s="4" t="s">
        <v>30</v>
      </c>
      <c r="L13" s="4">
        <v>1078.17</v>
      </c>
      <c r="M13" s="4">
        <v>1078.17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45237</v>
      </c>
      <c r="S13" s="6">
        <v>45351</v>
      </c>
      <c r="T13" s="4" t="s">
        <v>34</v>
      </c>
      <c r="U13" s="4">
        <v>1078.17</v>
      </c>
      <c r="V13" s="4">
        <v>0</v>
      </c>
      <c r="W13" s="4">
        <v>0</v>
      </c>
      <c r="X13" s="4" t="s">
        <v>83</v>
      </c>
      <c r="Y13" s="4" t="s">
        <v>36</v>
      </c>
    </row>
    <row r="14" s="4" customFormat="1" spans="1:25">
      <c r="A14" s="4" t="s">
        <v>74</v>
      </c>
      <c r="B14" s="4" t="s">
        <v>26</v>
      </c>
      <c r="C14" s="4" t="s">
        <v>37</v>
      </c>
      <c r="D14" s="4" t="s">
        <v>75</v>
      </c>
      <c r="E14" s="4" t="s">
        <v>76</v>
      </c>
      <c r="F14" s="6">
        <v>45344</v>
      </c>
      <c r="G14" s="6">
        <v>45348</v>
      </c>
      <c r="H14" s="4">
        <v>1</v>
      </c>
      <c r="I14" s="4">
        <v>4</v>
      </c>
      <c r="J14" s="4">
        <v>4</v>
      </c>
      <c r="K14" s="4" t="s">
        <v>30</v>
      </c>
      <c r="L14" s="4">
        <v>-1596.92</v>
      </c>
      <c r="M14" s="4">
        <v>-1596.92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45236</v>
      </c>
      <c r="S14" s="6">
        <v>45351</v>
      </c>
      <c r="T14" s="4" t="s">
        <v>34</v>
      </c>
      <c r="U14" s="4">
        <v>-1596.92</v>
      </c>
      <c r="V14" s="4">
        <v>0</v>
      </c>
      <c r="W14" s="4">
        <v>0</v>
      </c>
      <c r="X14" s="4" t="s">
        <v>78</v>
      </c>
      <c r="Y14" s="4" t="s">
        <v>36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45346</v>
      </c>
      <c r="G15" s="6">
        <v>45348</v>
      </c>
      <c r="H15" s="4">
        <v>1</v>
      </c>
      <c r="I15" s="4">
        <v>2</v>
      </c>
      <c r="J15" s="4">
        <v>2</v>
      </c>
      <c r="K15" s="4" t="s">
        <v>30</v>
      </c>
      <c r="L15" s="4">
        <v>592.98</v>
      </c>
      <c r="M15" s="4">
        <v>592.98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45238.0000115741</v>
      </c>
      <c r="S15" s="6">
        <v>45351</v>
      </c>
      <c r="T15" s="4" t="s">
        <v>34</v>
      </c>
      <c r="U15" s="4">
        <v>592.98</v>
      </c>
      <c r="V15" s="4">
        <v>0</v>
      </c>
      <c r="W15" s="4">
        <v>0</v>
      </c>
      <c r="X15" s="4" t="s">
        <v>88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45347</v>
      </c>
      <c r="G16" s="6">
        <v>45348</v>
      </c>
      <c r="H16" s="4">
        <v>1</v>
      </c>
      <c r="I16" s="4">
        <v>1</v>
      </c>
      <c r="J16" s="4">
        <v>1</v>
      </c>
      <c r="K16" s="4" t="s">
        <v>30</v>
      </c>
      <c r="L16" s="4">
        <v>421.22</v>
      </c>
      <c r="M16" s="4">
        <v>421.22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45249.0000115741</v>
      </c>
      <c r="S16" s="6">
        <v>45351</v>
      </c>
      <c r="T16" s="4" t="s">
        <v>34</v>
      </c>
      <c r="U16" s="4">
        <v>421.22</v>
      </c>
      <c r="V16" s="4">
        <v>0</v>
      </c>
      <c r="W16" s="4">
        <v>0</v>
      </c>
      <c r="X16" s="4" t="s">
        <v>94</v>
      </c>
      <c r="Y16" s="4" t="s">
        <v>36</v>
      </c>
    </row>
    <row r="17" s="4" customFormat="1" spans="1:25">
      <c r="A17" s="4" t="s">
        <v>69</v>
      </c>
      <c r="B17" s="4" t="s">
        <v>26</v>
      </c>
      <c r="C17" s="4" t="s">
        <v>37</v>
      </c>
      <c r="D17" s="4" t="s">
        <v>70</v>
      </c>
      <c r="E17" s="4" t="s">
        <v>71</v>
      </c>
      <c r="F17" s="6">
        <v>45346</v>
      </c>
      <c r="G17" s="6">
        <v>45348</v>
      </c>
      <c r="H17" s="4">
        <v>1</v>
      </c>
      <c r="I17" s="4">
        <v>2</v>
      </c>
      <c r="J17" s="4">
        <v>2</v>
      </c>
      <c r="K17" s="4" t="s">
        <v>30</v>
      </c>
      <c r="L17" s="4">
        <v>-609.56</v>
      </c>
      <c r="M17" s="4">
        <v>-609.56</v>
      </c>
      <c r="N17" s="4" t="s">
        <v>72</v>
      </c>
      <c r="O17" s="4" t="s">
        <v>32</v>
      </c>
      <c r="P17" s="4" t="s">
        <v>33</v>
      </c>
      <c r="Q17" s="4">
        <v>0</v>
      </c>
      <c r="R17" s="7">
        <v>45194.0000115741</v>
      </c>
      <c r="S17" s="6">
        <v>45351</v>
      </c>
      <c r="T17" s="4" t="s">
        <v>34</v>
      </c>
      <c r="U17" s="4">
        <v>-609.56</v>
      </c>
      <c r="V17" s="4">
        <v>0</v>
      </c>
      <c r="W17" s="4">
        <v>0</v>
      </c>
      <c r="X17" s="4" t="s">
        <v>73</v>
      </c>
      <c r="Y17" s="4" t="s">
        <v>36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45346</v>
      </c>
      <c r="G18" s="6">
        <v>45348</v>
      </c>
      <c r="H18" s="4">
        <v>1</v>
      </c>
      <c r="I18" s="4">
        <v>2</v>
      </c>
      <c r="J18" s="4">
        <v>2</v>
      </c>
      <c r="K18" s="4" t="s">
        <v>30</v>
      </c>
      <c r="L18" s="4">
        <v>2744.78</v>
      </c>
      <c r="M18" s="4">
        <v>2744.78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45305.0000115741</v>
      </c>
      <c r="S18" s="6">
        <v>45351</v>
      </c>
      <c r="T18" s="4" t="s">
        <v>34</v>
      </c>
      <c r="U18" s="4">
        <v>2744.78</v>
      </c>
      <c r="V18" s="4">
        <v>0</v>
      </c>
      <c r="W18" s="4">
        <v>0</v>
      </c>
      <c r="X18" s="4" t="s">
        <v>99</v>
      </c>
      <c r="Y18" s="4" t="s">
        <v>100</v>
      </c>
    </row>
    <row r="19" s="4" customFormat="1" spans="1:25">
      <c r="A19" s="4" t="s">
        <v>79</v>
      </c>
      <c r="B19" s="4" t="s">
        <v>26</v>
      </c>
      <c r="C19" s="4" t="s">
        <v>37</v>
      </c>
      <c r="D19" s="4" t="s">
        <v>80</v>
      </c>
      <c r="E19" s="4" t="s">
        <v>81</v>
      </c>
      <c r="F19" s="6">
        <v>45345</v>
      </c>
      <c r="G19" s="6">
        <v>45348</v>
      </c>
      <c r="H19" s="4">
        <v>1</v>
      </c>
      <c r="I19" s="4">
        <v>3</v>
      </c>
      <c r="J19" s="4">
        <v>3</v>
      </c>
      <c r="K19" s="4" t="s">
        <v>30</v>
      </c>
      <c r="L19" s="4">
        <v>-1078.17</v>
      </c>
      <c r="M19" s="4">
        <v>-1078.17</v>
      </c>
      <c r="N19" s="4" t="s">
        <v>82</v>
      </c>
      <c r="O19" s="4" t="s">
        <v>32</v>
      </c>
      <c r="P19" s="4" t="s">
        <v>33</v>
      </c>
      <c r="Q19" s="4">
        <v>0</v>
      </c>
      <c r="R19" s="7">
        <v>45237</v>
      </c>
      <c r="S19" s="6">
        <v>45351</v>
      </c>
      <c r="T19" s="4" t="s">
        <v>34</v>
      </c>
      <c r="U19" s="4">
        <v>-1078.17</v>
      </c>
      <c r="V19" s="4">
        <v>0</v>
      </c>
      <c r="W19" s="4">
        <v>0</v>
      </c>
      <c r="X19" s="4" t="s">
        <v>83</v>
      </c>
      <c r="Y19" s="4" t="s">
        <v>36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45347</v>
      </c>
      <c r="G20" s="6">
        <v>45348</v>
      </c>
      <c r="H20" s="4">
        <v>1</v>
      </c>
      <c r="I20" s="4">
        <v>1</v>
      </c>
      <c r="J20" s="4">
        <v>1</v>
      </c>
      <c r="K20" s="4" t="s">
        <v>30</v>
      </c>
      <c r="L20" s="4">
        <v>1754.58</v>
      </c>
      <c r="M20" s="4">
        <v>1754.58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45316</v>
      </c>
      <c r="S20" s="6">
        <v>45351</v>
      </c>
      <c r="T20" s="4" t="s">
        <v>34</v>
      </c>
      <c r="U20" s="4">
        <v>1754.58</v>
      </c>
      <c r="V20" s="4">
        <v>0</v>
      </c>
      <c r="W20" s="4">
        <v>0</v>
      </c>
      <c r="X20" s="4" t="s">
        <v>105</v>
      </c>
      <c r="Y20" s="4" t="s">
        <v>106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102</v>
      </c>
      <c r="E21" s="4" t="s">
        <v>108</v>
      </c>
      <c r="F21" s="6">
        <v>45347</v>
      </c>
      <c r="G21" s="6">
        <v>45348</v>
      </c>
      <c r="H21" s="4">
        <v>1</v>
      </c>
      <c r="I21" s="4">
        <v>1</v>
      </c>
      <c r="J21" s="4">
        <v>1</v>
      </c>
      <c r="K21" s="4" t="s">
        <v>30</v>
      </c>
      <c r="L21" s="4">
        <v>1900.21</v>
      </c>
      <c r="M21" s="4">
        <v>1900.21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45317</v>
      </c>
      <c r="S21" s="6">
        <v>45351</v>
      </c>
      <c r="T21" s="4" t="s">
        <v>34</v>
      </c>
      <c r="U21" s="4">
        <v>1900.21</v>
      </c>
      <c r="V21" s="4">
        <v>0</v>
      </c>
      <c r="W21" s="4">
        <v>0</v>
      </c>
      <c r="X21" s="4" t="s">
        <v>110</v>
      </c>
      <c r="Y21" s="4" t="s">
        <v>111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45347</v>
      </c>
      <c r="G22" s="6">
        <v>45348</v>
      </c>
      <c r="H22" s="4">
        <v>1</v>
      </c>
      <c r="I22" s="4">
        <v>1</v>
      </c>
      <c r="J22" s="4">
        <v>1</v>
      </c>
      <c r="K22" s="4" t="s">
        <v>30</v>
      </c>
      <c r="L22" s="4">
        <v>1744.09</v>
      </c>
      <c r="M22" s="4">
        <v>1744.09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45329.0000115741</v>
      </c>
      <c r="S22" s="6">
        <v>45351</v>
      </c>
      <c r="T22" s="4" t="s">
        <v>34</v>
      </c>
      <c r="U22" s="4">
        <v>1744.09</v>
      </c>
      <c r="V22" s="4">
        <v>0</v>
      </c>
      <c r="W22" s="4">
        <v>0</v>
      </c>
      <c r="X22" s="4" t="s">
        <v>114</v>
      </c>
      <c r="Y22" s="4" t="s">
        <v>115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102</v>
      </c>
      <c r="E23" s="4" t="s">
        <v>108</v>
      </c>
      <c r="F23" s="6">
        <v>45345</v>
      </c>
      <c r="G23" s="6">
        <v>45348</v>
      </c>
      <c r="H23" s="4">
        <v>1</v>
      </c>
      <c r="I23" s="4">
        <v>3</v>
      </c>
      <c r="J23" s="4">
        <v>3</v>
      </c>
      <c r="K23" s="4" t="s">
        <v>30</v>
      </c>
      <c r="L23" s="4">
        <v>5831.8</v>
      </c>
      <c r="M23" s="4">
        <v>5831.8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45332</v>
      </c>
      <c r="S23" s="6">
        <v>45351</v>
      </c>
      <c r="T23" s="4" t="s">
        <v>34</v>
      </c>
      <c r="U23" s="4">
        <v>5831.8</v>
      </c>
      <c r="V23" s="4">
        <v>0</v>
      </c>
      <c r="W23" s="4">
        <v>0</v>
      </c>
      <c r="X23" s="4" t="s">
        <v>118</v>
      </c>
      <c r="Y23" s="4" t="s">
        <v>119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102</v>
      </c>
      <c r="E24" s="4" t="s">
        <v>121</v>
      </c>
      <c r="F24" s="6">
        <v>45347</v>
      </c>
      <c r="G24" s="6">
        <v>45348</v>
      </c>
      <c r="H24" s="4">
        <v>1</v>
      </c>
      <c r="I24" s="4">
        <v>1</v>
      </c>
      <c r="J24" s="4">
        <v>1</v>
      </c>
      <c r="K24" s="4" t="s">
        <v>30</v>
      </c>
      <c r="L24" s="4">
        <v>1915.03</v>
      </c>
      <c r="M24" s="4">
        <v>1915.03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45332.0000115741</v>
      </c>
      <c r="S24" s="6">
        <v>45351</v>
      </c>
      <c r="T24" s="4" t="s">
        <v>34</v>
      </c>
      <c r="U24" s="4">
        <v>1915.03</v>
      </c>
      <c r="V24" s="4">
        <v>0</v>
      </c>
      <c r="W24" s="4">
        <v>0</v>
      </c>
      <c r="X24" s="4" t="s">
        <v>123</v>
      </c>
      <c r="Y24" s="4" t="s">
        <v>124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102</v>
      </c>
      <c r="E25" s="4" t="s">
        <v>108</v>
      </c>
      <c r="F25" s="6">
        <v>45347</v>
      </c>
      <c r="G25" s="6">
        <v>45348</v>
      </c>
      <c r="H25" s="4">
        <v>1</v>
      </c>
      <c r="I25" s="4">
        <v>1</v>
      </c>
      <c r="J25" s="4">
        <v>1</v>
      </c>
      <c r="K25" s="4" t="s">
        <v>30</v>
      </c>
      <c r="L25" s="4">
        <v>1880.28</v>
      </c>
      <c r="M25" s="4">
        <v>1880.28</v>
      </c>
      <c r="N25" s="4" t="s">
        <v>126</v>
      </c>
      <c r="O25" s="4" t="s">
        <v>32</v>
      </c>
      <c r="P25" s="4" t="s">
        <v>33</v>
      </c>
      <c r="Q25" s="4">
        <v>0</v>
      </c>
      <c r="R25" s="7">
        <v>45337.0000115741</v>
      </c>
      <c r="S25" s="6">
        <v>45351</v>
      </c>
      <c r="T25" s="4" t="s">
        <v>34</v>
      </c>
      <c r="U25" s="4">
        <v>1880.28</v>
      </c>
      <c r="V25" s="4">
        <v>0</v>
      </c>
      <c r="W25" s="4">
        <v>0</v>
      </c>
      <c r="X25" s="4" t="s">
        <v>127</v>
      </c>
      <c r="Y25" s="4" t="s">
        <v>128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130</v>
      </c>
      <c r="E26" s="4" t="s">
        <v>131</v>
      </c>
      <c r="F26" s="6">
        <v>45345</v>
      </c>
      <c r="G26" s="6">
        <v>45348</v>
      </c>
      <c r="H26" s="4">
        <v>1</v>
      </c>
      <c r="I26" s="4">
        <v>3</v>
      </c>
      <c r="J26" s="4">
        <v>3</v>
      </c>
      <c r="K26" s="4" t="s">
        <v>30</v>
      </c>
      <c r="L26" s="4">
        <v>1061.42</v>
      </c>
      <c r="M26" s="4">
        <v>1061.42</v>
      </c>
      <c r="N26" s="4" t="s">
        <v>132</v>
      </c>
      <c r="O26" s="4" t="s">
        <v>32</v>
      </c>
      <c r="P26" s="4" t="s">
        <v>33</v>
      </c>
      <c r="Q26" s="4">
        <v>0</v>
      </c>
      <c r="R26" s="7">
        <v>45340</v>
      </c>
      <c r="S26" s="6">
        <v>45351</v>
      </c>
      <c r="T26" s="4" t="s">
        <v>34</v>
      </c>
      <c r="U26" s="4">
        <v>1061.42</v>
      </c>
      <c r="V26" s="4">
        <v>0</v>
      </c>
      <c r="W26" s="4">
        <v>0</v>
      </c>
      <c r="X26" s="4" t="s">
        <v>133</v>
      </c>
      <c r="Y26" s="4" t="s">
        <v>134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136</v>
      </c>
      <c r="E27" s="4" t="s">
        <v>137</v>
      </c>
      <c r="F27" s="6">
        <v>45346</v>
      </c>
      <c r="G27" s="6">
        <v>45348</v>
      </c>
      <c r="H27" s="4">
        <v>1</v>
      </c>
      <c r="I27" s="4">
        <v>2</v>
      </c>
      <c r="J27" s="4">
        <v>2</v>
      </c>
      <c r="K27" s="4" t="s">
        <v>30</v>
      </c>
      <c r="L27" s="4">
        <v>4561.46</v>
      </c>
      <c r="M27" s="4">
        <v>4561.46</v>
      </c>
      <c r="N27" s="4" t="s">
        <v>138</v>
      </c>
      <c r="O27" s="4" t="s">
        <v>32</v>
      </c>
      <c r="P27" s="4" t="s">
        <v>33</v>
      </c>
      <c r="Q27" s="4">
        <v>0</v>
      </c>
      <c r="R27" s="7">
        <v>45341</v>
      </c>
      <c r="S27" s="6">
        <v>45351</v>
      </c>
      <c r="T27" s="4" t="s">
        <v>34</v>
      </c>
      <c r="U27" s="4">
        <v>4561.46</v>
      </c>
      <c r="V27" s="4">
        <v>0</v>
      </c>
      <c r="W27" s="4">
        <v>0</v>
      </c>
      <c r="X27" s="4" t="s">
        <v>139</v>
      </c>
      <c r="Y27" s="4" t="s">
        <v>36</v>
      </c>
    </row>
    <row r="28" s="4" customFormat="1" spans="1:25">
      <c r="A28" s="4" t="s">
        <v>140</v>
      </c>
      <c r="B28" s="4" t="s">
        <v>26</v>
      </c>
      <c r="C28" s="4" t="s">
        <v>27</v>
      </c>
      <c r="D28" s="4" t="s">
        <v>102</v>
      </c>
      <c r="E28" s="4" t="s">
        <v>103</v>
      </c>
      <c r="F28" s="6">
        <v>45347</v>
      </c>
      <c r="G28" s="6">
        <v>45348</v>
      </c>
      <c r="H28" s="4">
        <v>1</v>
      </c>
      <c r="I28" s="4">
        <v>1</v>
      </c>
      <c r="J28" s="4">
        <v>1</v>
      </c>
      <c r="K28" s="4" t="s">
        <v>30</v>
      </c>
      <c r="L28" s="4">
        <v>1726.72</v>
      </c>
      <c r="M28" s="4">
        <v>1726.72</v>
      </c>
      <c r="N28" s="4" t="s">
        <v>141</v>
      </c>
      <c r="O28" s="4" t="s">
        <v>32</v>
      </c>
      <c r="P28" s="4" t="s">
        <v>33</v>
      </c>
      <c r="Q28" s="4">
        <v>0</v>
      </c>
      <c r="R28" s="7">
        <v>45344.0000115741</v>
      </c>
      <c r="S28" s="6">
        <v>45351</v>
      </c>
      <c r="T28" s="4" t="s">
        <v>34</v>
      </c>
      <c r="U28" s="4">
        <v>1726.72</v>
      </c>
      <c r="V28" s="4">
        <v>0</v>
      </c>
      <c r="W28" s="4">
        <v>0</v>
      </c>
      <c r="X28" s="4" t="s">
        <v>142</v>
      </c>
      <c r="Y28" s="4" t="s">
        <v>143</v>
      </c>
    </row>
    <row r="29" s="4" customFormat="1" spans="1:25">
      <c r="A29" s="4" t="s">
        <v>144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45347</v>
      </c>
      <c r="G29" s="6">
        <v>45348</v>
      </c>
      <c r="H29" s="4">
        <v>1</v>
      </c>
      <c r="I29" s="4">
        <v>1</v>
      </c>
      <c r="J29" s="4">
        <v>1</v>
      </c>
      <c r="K29" s="4" t="s">
        <v>30</v>
      </c>
      <c r="L29" s="4">
        <v>943.29</v>
      </c>
      <c r="M29" s="4">
        <v>943.29</v>
      </c>
      <c r="N29" s="4" t="s">
        <v>147</v>
      </c>
      <c r="O29" s="4" t="s">
        <v>32</v>
      </c>
      <c r="P29" s="4" t="s">
        <v>33</v>
      </c>
      <c r="Q29" s="4">
        <v>0</v>
      </c>
      <c r="R29" s="7">
        <v>45347</v>
      </c>
      <c r="S29" s="6">
        <v>45351</v>
      </c>
      <c r="T29" s="4" t="s">
        <v>34</v>
      </c>
      <c r="U29" s="4">
        <v>943.29</v>
      </c>
      <c r="V29" s="4">
        <v>0</v>
      </c>
      <c r="W29" s="4">
        <v>0</v>
      </c>
      <c r="X29" s="4" t="s">
        <v>148</v>
      </c>
      <c r="Y29" s="4" t="s">
        <v>149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45347</v>
      </c>
      <c r="G30" s="6">
        <v>45348</v>
      </c>
      <c r="H30" s="4">
        <v>1</v>
      </c>
      <c r="I30" s="4">
        <v>1</v>
      </c>
      <c r="J30" s="4">
        <v>1</v>
      </c>
      <c r="K30" s="4" t="s">
        <v>30</v>
      </c>
      <c r="L30" s="4">
        <v>1216.52</v>
      </c>
      <c r="M30" s="4">
        <v>1216.52</v>
      </c>
      <c r="N30" s="4" t="s">
        <v>153</v>
      </c>
      <c r="O30" s="4" t="s">
        <v>32</v>
      </c>
      <c r="P30" s="4" t="s">
        <v>33</v>
      </c>
      <c r="Q30" s="4">
        <v>0</v>
      </c>
      <c r="R30" s="7">
        <v>45347</v>
      </c>
      <c r="S30" s="6">
        <v>45351</v>
      </c>
      <c r="T30" s="4" t="s">
        <v>34</v>
      </c>
      <c r="U30" s="4">
        <v>1216.52</v>
      </c>
      <c r="V30" s="4">
        <v>0</v>
      </c>
      <c r="W30" s="4">
        <v>0</v>
      </c>
      <c r="X30" s="4" t="s">
        <v>154</v>
      </c>
      <c r="Y30" s="4" t="s">
        <v>155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45347</v>
      </c>
      <c r="G31" s="6">
        <v>45348</v>
      </c>
      <c r="H31" s="4">
        <v>1</v>
      </c>
      <c r="I31" s="4">
        <v>1</v>
      </c>
      <c r="J31" s="4">
        <v>1</v>
      </c>
      <c r="K31" s="4" t="s">
        <v>30</v>
      </c>
      <c r="L31" s="4">
        <v>530.2</v>
      </c>
      <c r="M31" s="4">
        <v>530.2</v>
      </c>
      <c r="N31" s="4" t="s">
        <v>159</v>
      </c>
      <c r="O31" s="4" t="s">
        <v>32</v>
      </c>
      <c r="P31" s="4" t="s">
        <v>33</v>
      </c>
      <c r="Q31" s="4">
        <v>0</v>
      </c>
      <c r="R31" s="7">
        <v>45347</v>
      </c>
      <c r="S31" s="6">
        <v>45351</v>
      </c>
      <c r="T31" s="4" t="s">
        <v>34</v>
      </c>
      <c r="U31" s="4">
        <v>530.2</v>
      </c>
      <c r="V31" s="4">
        <v>0</v>
      </c>
      <c r="W31" s="4">
        <v>0</v>
      </c>
      <c r="X31" s="4" t="s">
        <v>160</v>
      </c>
      <c r="Y31" s="4" t="s">
        <v>161</v>
      </c>
    </row>
    <row r="32" s="4" customFormat="1" spans="1:25">
      <c r="A32" s="4" t="s">
        <v>162</v>
      </c>
      <c r="B32" s="4" t="s">
        <v>26</v>
      </c>
      <c r="C32" s="4" t="s">
        <v>163</v>
      </c>
      <c r="D32" s="4" t="s">
        <v>164</v>
      </c>
      <c r="E32" s="4" t="s">
        <v>165</v>
      </c>
      <c r="F32" s="6">
        <v>45182</v>
      </c>
      <c r="G32" s="6">
        <v>45185</v>
      </c>
      <c r="H32" s="4">
        <v>1</v>
      </c>
      <c r="I32" s="4">
        <v>3</v>
      </c>
      <c r="J32" s="4">
        <v>3</v>
      </c>
      <c r="K32" s="4" t="s">
        <v>30</v>
      </c>
      <c r="L32" s="4">
        <v>488.91</v>
      </c>
      <c r="M32" s="4">
        <v>488.91</v>
      </c>
      <c r="N32" s="4" t="s">
        <v>166</v>
      </c>
      <c r="O32" s="4" t="s">
        <v>32</v>
      </c>
      <c r="P32" s="4" t="s">
        <v>33</v>
      </c>
      <c r="Q32" s="4">
        <v>0</v>
      </c>
      <c r="R32" s="7">
        <v>45177.4758564815</v>
      </c>
      <c r="S32" s="6">
        <v>45351</v>
      </c>
      <c r="T32" s="4"/>
      <c r="U32" s="4">
        <v>0</v>
      </c>
      <c r="V32" s="4">
        <v>0</v>
      </c>
      <c r="W32" s="4">
        <v>0</v>
      </c>
      <c r="X32" s="4" t="s">
        <v>167</v>
      </c>
      <c r="Y32" s="4" t="s">
        <v>168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A34" sqref="A34:C3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169</v>
      </c>
    </row>
    <row r="2" s="4" customFormat="1" hidden="1" spans="1:9">
      <c r="A2" s="5">
        <v>999224551579059</v>
      </c>
      <c r="B2" s="6">
        <v>45346</v>
      </c>
      <c r="C2" s="6">
        <v>45348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999225345124507</v>
      </c>
      <c r="B3" s="6">
        <v>45346</v>
      </c>
      <c r="C3" s="6">
        <v>45348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7" si="0">D3-E3</f>
        <v>#N/A</v>
      </c>
      <c r="H3" s="4" t="e">
        <f t="shared" ref="H3:H27" si="1">$H$1&amp;F3</f>
        <v>#N/A</v>
      </c>
      <c r="I3" s="4" t="e">
        <f>VLOOKUP(A3,HOP!A:U,21,0)</f>
        <v>#N/A</v>
      </c>
    </row>
    <row r="4" s="4" customFormat="1" spans="1:9">
      <c r="A4" s="5">
        <v>999225912805074</v>
      </c>
      <c r="B4" s="6">
        <v>45344</v>
      </c>
      <c r="C4" s="6">
        <v>45348</v>
      </c>
      <c r="D4" s="4">
        <v>5229.4</v>
      </c>
      <c r="E4" s="4" t="str">
        <f>VLOOKUP(A4,HOP!A:L,12,0)</f>
        <v>5229.40</v>
      </c>
      <c r="F4" s="4" t="str">
        <f>VLOOKUP(A4,HOP!A:C,3,0)</f>
        <v>3753071</v>
      </c>
      <c r="G4" s="4">
        <f t="shared" si="0"/>
        <v>0</v>
      </c>
      <c r="H4" s="4" t="str">
        <f t="shared" si="1"/>
        <v>，3753071</v>
      </c>
      <c r="I4" s="4" t="str">
        <f>VLOOKUP(A4,HOP!A:U,21,0)</f>
        <v>直连</v>
      </c>
    </row>
    <row r="5" s="4" customFormat="1" spans="1:9">
      <c r="A5" s="5">
        <v>999226144836845</v>
      </c>
      <c r="B5" s="6">
        <v>45344</v>
      </c>
      <c r="C5" s="6">
        <v>45348</v>
      </c>
      <c r="D5" s="4">
        <v>1772.88</v>
      </c>
      <c r="E5" s="4" t="str">
        <f>VLOOKUP(A5,HOP!A:L,12,0)</f>
        <v>1772.88</v>
      </c>
      <c r="F5" s="4" t="str">
        <f>VLOOKUP(A5,HOP!A:C,3,0)</f>
        <v>3805076</v>
      </c>
      <c r="G5" s="4">
        <f t="shared" si="0"/>
        <v>0</v>
      </c>
      <c r="H5" s="4" t="str">
        <f t="shared" si="1"/>
        <v>，3805076</v>
      </c>
      <c r="I5" s="4" t="str">
        <f>VLOOKUP(A5,HOP!A:U,21,0)</f>
        <v>直连</v>
      </c>
    </row>
    <row r="6" s="4" customFormat="1" spans="1:9">
      <c r="A6" s="5">
        <v>999226714624850</v>
      </c>
      <c r="B6" s="6">
        <v>45347</v>
      </c>
      <c r="C6" s="6">
        <v>45348</v>
      </c>
      <c r="D6" s="4">
        <v>773.16</v>
      </c>
      <c r="E6" s="4" t="str">
        <f>VLOOKUP(A6,HOP!A:L,12,0)</f>
        <v>773.16</v>
      </c>
      <c r="F6" s="4" t="str">
        <f>VLOOKUP(A6,HOP!A:C,3,0)</f>
        <v>3903089</v>
      </c>
      <c r="G6" s="4">
        <f t="shared" si="0"/>
        <v>0</v>
      </c>
      <c r="H6" s="4" t="str">
        <f t="shared" si="1"/>
        <v>，3903089</v>
      </c>
      <c r="I6" s="4" t="str">
        <f>VLOOKUP(A6,HOP!A:U,21,0)</f>
        <v>直连</v>
      </c>
    </row>
    <row r="7" s="4" customFormat="1" spans="1:9">
      <c r="A7" s="5">
        <v>999226900935333</v>
      </c>
      <c r="B7" s="6">
        <v>45345</v>
      </c>
      <c r="C7" s="6">
        <v>45348</v>
      </c>
      <c r="D7" s="4">
        <v>1273.5</v>
      </c>
      <c r="E7" s="4" t="str">
        <f>VLOOKUP(A7,HOP!A:L,12,0)</f>
        <v>1273.50</v>
      </c>
      <c r="F7" s="4" t="str">
        <f>VLOOKUP(A7,HOP!A:C,3,0)</f>
        <v>3965680</v>
      </c>
      <c r="G7" s="4">
        <f t="shared" si="0"/>
        <v>0</v>
      </c>
      <c r="H7" s="4" t="str">
        <f t="shared" si="1"/>
        <v>，3965680</v>
      </c>
      <c r="I7" s="4" t="str">
        <f>VLOOKUP(A7,HOP!A:U,21,0)</f>
        <v>直连</v>
      </c>
    </row>
    <row r="8" s="4" customFormat="1" spans="1:9">
      <c r="A8" s="5">
        <v>999226901177777</v>
      </c>
      <c r="B8" s="6">
        <v>45345</v>
      </c>
      <c r="C8" s="6">
        <v>45348</v>
      </c>
      <c r="D8" s="4">
        <v>1273.5</v>
      </c>
      <c r="E8" s="4" t="str">
        <f>VLOOKUP(A8,HOP!A:L,12,0)</f>
        <v>1273.50</v>
      </c>
      <c r="F8" s="4" t="str">
        <f>VLOOKUP(A8,HOP!A:C,3,0)</f>
        <v>3965794</v>
      </c>
      <c r="G8" s="4">
        <f t="shared" si="0"/>
        <v>0</v>
      </c>
      <c r="H8" s="4" t="str">
        <f t="shared" si="1"/>
        <v>，3965794</v>
      </c>
      <c r="I8" s="4" t="str">
        <f>VLOOKUP(A8,HOP!A:U,21,0)</f>
        <v>直连</v>
      </c>
    </row>
    <row r="9" s="4" customFormat="1" hidden="1" spans="1:9">
      <c r="A9" s="5">
        <v>999227023184556</v>
      </c>
      <c r="B9" s="6">
        <v>45346</v>
      </c>
      <c r="C9" s="6">
        <v>45348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999228338370108</v>
      </c>
      <c r="B10" s="6">
        <v>45344</v>
      </c>
      <c r="C10" s="6">
        <v>45348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999228353867037</v>
      </c>
      <c r="B11" s="6">
        <v>45345</v>
      </c>
      <c r="C11" s="6">
        <v>45348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999228365152100</v>
      </c>
      <c r="B12" s="6">
        <v>45346</v>
      </c>
      <c r="C12" s="6">
        <v>45348</v>
      </c>
      <c r="D12" s="4">
        <v>592.98</v>
      </c>
      <c r="E12" s="4" t="str">
        <f>VLOOKUP(A12,HOP!A:L,12,0)</f>
        <v>592.98</v>
      </c>
      <c r="F12" s="4" t="str">
        <f>VLOOKUP(A12,HOP!A:C,3,0)</f>
        <v>4216349</v>
      </c>
      <c r="G12" s="4">
        <f t="shared" si="0"/>
        <v>0</v>
      </c>
      <c r="H12" s="4" t="str">
        <f t="shared" si="1"/>
        <v>，4216349</v>
      </c>
      <c r="I12" s="4" t="str">
        <f>VLOOKUP(A12,HOP!A:U,21,0)</f>
        <v>直连</v>
      </c>
    </row>
    <row r="13" s="4" customFormat="1" spans="1:9">
      <c r="A13" s="5">
        <v>999228540544572</v>
      </c>
      <c r="B13" s="6">
        <v>45347</v>
      </c>
      <c r="C13" s="6">
        <v>45348</v>
      </c>
      <c r="D13" s="4">
        <v>421.22</v>
      </c>
      <c r="E13" s="4" t="str">
        <f>VLOOKUP(A13,HOP!A:L,12,0)</f>
        <v>421.22</v>
      </c>
      <c r="F13" s="4" t="str">
        <f>VLOOKUP(A13,HOP!A:C,3,0)</f>
        <v>4275494</v>
      </c>
      <c r="G13" s="4">
        <f t="shared" si="0"/>
        <v>0</v>
      </c>
      <c r="H13" s="4" t="str">
        <f t="shared" si="1"/>
        <v>，4275494</v>
      </c>
      <c r="I13" s="4" t="str">
        <f>VLOOKUP(A13,HOP!A:U,21,0)</f>
        <v>直连</v>
      </c>
    </row>
    <row r="14" s="4" customFormat="1" spans="1:9">
      <c r="A14" s="5">
        <v>999229703907720</v>
      </c>
      <c r="B14" s="6">
        <v>45346</v>
      </c>
      <c r="C14" s="6">
        <v>45348</v>
      </c>
      <c r="D14" s="4">
        <v>2744.78</v>
      </c>
      <c r="E14" s="4" t="str">
        <f>VLOOKUP(A14,HOP!A:L,12,0)</f>
        <v>2744.78</v>
      </c>
      <c r="F14" s="4" t="str">
        <f>VLOOKUP(A14,HOP!A:C,3,0)</f>
        <v>4595316</v>
      </c>
      <c r="G14" s="4">
        <f t="shared" si="0"/>
        <v>0</v>
      </c>
      <c r="H14" s="4" t="str">
        <f t="shared" si="1"/>
        <v>，4595316</v>
      </c>
      <c r="I14" s="4" t="str">
        <f>VLOOKUP(A14,HOP!A:U,21,0)</f>
        <v>直连</v>
      </c>
    </row>
    <row r="15" s="4" customFormat="1" spans="1:9">
      <c r="A15" s="5">
        <v>999229930691663</v>
      </c>
      <c r="B15" s="6">
        <v>45347</v>
      </c>
      <c r="C15" s="6">
        <v>45348</v>
      </c>
      <c r="D15" s="4">
        <v>1754.58</v>
      </c>
      <c r="E15" s="4" t="str">
        <f>VLOOKUP(A15,HOP!A:L,12,0)</f>
        <v>1754.58</v>
      </c>
      <c r="F15" s="4" t="str">
        <f>VLOOKUP(A15,HOP!A:C,3,0)</f>
        <v>4646108</v>
      </c>
      <c r="G15" s="4">
        <f t="shared" si="0"/>
        <v>0</v>
      </c>
      <c r="H15" s="4" t="str">
        <f t="shared" si="1"/>
        <v>，4646108</v>
      </c>
      <c r="I15" s="4" t="str">
        <f>VLOOKUP(A15,HOP!A:U,21,0)</f>
        <v>直采</v>
      </c>
    </row>
    <row r="16" s="4" customFormat="1" spans="1:9">
      <c r="A16" s="5">
        <v>999229936433114</v>
      </c>
      <c r="B16" s="6">
        <v>45347</v>
      </c>
      <c r="C16" s="6">
        <v>45348</v>
      </c>
      <c r="D16" s="4">
        <v>1900.21</v>
      </c>
      <c r="E16" s="4" t="str">
        <f>VLOOKUP(A16,HOP!A:L,12,0)</f>
        <v>1900.21</v>
      </c>
      <c r="F16" s="4" t="str">
        <f>VLOOKUP(A16,HOP!A:C,3,0)</f>
        <v>4648858</v>
      </c>
      <c r="G16" s="4">
        <f t="shared" si="0"/>
        <v>0</v>
      </c>
      <c r="H16" s="4" t="str">
        <f t="shared" si="1"/>
        <v>，4648858</v>
      </c>
      <c r="I16" s="4" t="str">
        <f>VLOOKUP(A16,HOP!A:U,21,0)</f>
        <v>直采</v>
      </c>
    </row>
    <row r="17" s="4" customFormat="1" spans="1:9">
      <c r="A17" s="5">
        <v>999230180075882</v>
      </c>
      <c r="B17" s="6">
        <v>45347</v>
      </c>
      <c r="C17" s="6">
        <v>45348</v>
      </c>
      <c r="D17" s="4">
        <v>1744.09</v>
      </c>
      <c r="E17" s="4" t="str">
        <f>VLOOKUP(A17,HOP!A:L,12,0)</f>
        <v>1744.09</v>
      </c>
      <c r="F17" s="4" t="str">
        <f>VLOOKUP(A17,HOP!A:C,3,0)</f>
        <v>4701237</v>
      </c>
      <c r="G17" s="4">
        <f t="shared" si="0"/>
        <v>0</v>
      </c>
      <c r="H17" s="4" t="str">
        <f t="shared" si="1"/>
        <v>，4701237</v>
      </c>
      <c r="I17" s="4" t="str">
        <f>VLOOKUP(A17,HOP!A:U,21,0)</f>
        <v>直采</v>
      </c>
    </row>
    <row r="18" s="4" customFormat="1" spans="1:9">
      <c r="A18" s="5">
        <v>999230248893494</v>
      </c>
      <c r="B18" s="6">
        <v>45345</v>
      </c>
      <c r="C18" s="6">
        <v>45348</v>
      </c>
      <c r="D18" s="4">
        <v>5831.8</v>
      </c>
      <c r="E18" s="4" t="str">
        <f>VLOOKUP(A18,HOP!A:L,12,0)</f>
        <v>5831.80</v>
      </c>
      <c r="F18" s="4" t="str">
        <f>VLOOKUP(A18,HOP!A:C,3,0)</f>
        <v>4710035</v>
      </c>
      <c r="G18" s="4">
        <f t="shared" si="0"/>
        <v>0</v>
      </c>
      <c r="H18" s="4" t="str">
        <f t="shared" si="1"/>
        <v>，4710035</v>
      </c>
      <c r="I18" s="4" t="str">
        <f>VLOOKUP(A18,HOP!A:U,21,0)</f>
        <v>直采</v>
      </c>
    </row>
    <row r="19" s="4" customFormat="1" spans="1:9">
      <c r="A19" s="5">
        <v>999230249610394</v>
      </c>
      <c r="B19" s="6">
        <v>45347</v>
      </c>
      <c r="C19" s="6">
        <v>45348</v>
      </c>
      <c r="D19" s="4">
        <v>1915.03</v>
      </c>
      <c r="E19" s="4" t="str">
        <f>VLOOKUP(A19,HOP!A:L,12,0)</f>
        <v>1915.03</v>
      </c>
      <c r="F19" s="4" t="str">
        <f>VLOOKUP(A19,HOP!A:C,3,0)</f>
        <v>4710216</v>
      </c>
      <c r="G19" s="4">
        <f t="shared" si="0"/>
        <v>0</v>
      </c>
      <c r="H19" s="4" t="str">
        <f t="shared" si="1"/>
        <v>，4710216</v>
      </c>
      <c r="I19" s="4" t="str">
        <f>VLOOKUP(A19,HOP!A:U,21,0)</f>
        <v>直采</v>
      </c>
    </row>
    <row r="20" s="4" customFormat="1" spans="1:9">
      <c r="A20" s="5">
        <v>999230396396160</v>
      </c>
      <c r="B20" s="6">
        <v>45347</v>
      </c>
      <c r="C20" s="6">
        <v>45348</v>
      </c>
      <c r="D20" s="4">
        <v>1880.28</v>
      </c>
      <c r="E20" s="4" t="str">
        <f>VLOOKUP(A20,HOP!A:L,12,0)</f>
        <v>1880.28</v>
      </c>
      <c r="F20" s="4" t="str">
        <f>VLOOKUP(A20,HOP!A:C,3,0)</f>
        <v>4726042</v>
      </c>
      <c r="G20" s="4">
        <f t="shared" si="0"/>
        <v>0</v>
      </c>
      <c r="H20" s="4" t="str">
        <f t="shared" si="1"/>
        <v>，4726042</v>
      </c>
      <c r="I20" s="4" t="str">
        <f>VLOOKUP(A20,HOP!A:U,21,0)</f>
        <v>直采</v>
      </c>
    </row>
    <row r="21" s="4" customFormat="1" spans="1:9">
      <c r="A21" s="5">
        <v>999230430412727</v>
      </c>
      <c r="B21" s="6">
        <v>45345</v>
      </c>
      <c r="C21" s="6">
        <v>45348</v>
      </c>
      <c r="D21" s="4">
        <v>1061.42</v>
      </c>
      <c r="E21" s="4" t="str">
        <f>VLOOKUP(A21,HOP!A:L,12,0)</f>
        <v>1061.42</v>
      </c>
      <c r="F21" s="4" t="str">
        <f>VLOOKUP(A21,HOP!A:C,3,0)</f>
        <v>4733154</v>
      </c>
      <c r="G21" s="4">
        <f t="shared" si="0"/>
        <v>0</v>
      </c>
      <c r="H21" s="4" t="str">
        <f t="shared" si="1"/>
        <v>，4733154</v>
      </c>
      <c r="I21" s="4" t="str">
        <f>VLOOKUP(A21,HOP!A:U,21,0)</f>
        <v>直采</v>
      </c>
    </row>
    <row r="22" s="4" customFormat="1" spans="1:9">
      <c r="A22" s="5">
        <v>999230444888058</v>
      </c>
      <c r="B22" s="6">
        <v>45346</v>
      </c>
      <c r="C22" s="6">
        <v>45348</v>
      </c>
      <c r="D22" s="4">
        <v>4561.46</v>
      </c>
      <c r="E22" s="4" t="str">
        <f>VLOOKUP(A22,HOP!A:L,12,0)</f>
        <v>4561.46</v>
      </c>
      <c r="F22" s="4" t="str">
        <f>VLOOKUP(A22,HOP!A:C,3,0)</f>
        <v>4736425</v>
      </c>
      <c r="G22" s="4">
        <f t="shared" si="0"/>
        <v>0</v>
      </c>
      <c r="H22" s="4" t="str">
        <f t="shared" si="1"/>
        <v>，4736425</v>
      </c>
      <c r="I22" s="4" t="str">
        <f>VLOOKUP(A22,HOP!A:U,21,0)</f>
        <v>直连</v>
      </c>
    </row>
    <row r="23" s="4" customFormat="1" spans="1:9">
      <c r="A23" s="5">
        <v>999230534975142</v>
      </c>
      <c r="B23" s="6">
        <v>45347</v>
      </c>
      <c r="C23" s="6">
        <v>45348</v>
      </c>
      <c r="D23" s="4">
        <v>1726.72</v>
      </c>
      <c r="E23" s="4" t="str">
        <f>VLOOKUP(A23,HOP!A:L,12,0)</f>
        <v>1726.72</v>
      </c>
      <c r="F23" s="4" t="str">
        <f>VLOOKUP(A23,HOP!A:C,3,0)</f>
        <v>4750265</v>
      </c>
      <c r="G23" s="4">
        <f t="shared" si="0"/>
        <v>0</v>
      </c>
      <c r="H23" s="4" t="str">
        <f t="shared" si="1"/>
        <v>，4750265</v>
      </c>
      <c r="I23" s="4" t="str">
        <f>VLOOKUP(A23,HOP!A:U,21,0)</f>
        <v>直采</v>
      </c>
    </row>
    <row r="24" s="4" customFormat="1" spans="1:9">
      <c r="A24" s="5">
        <v>999230585612901</v>
      </c>
      <c r="B24" s="6">
        <v>45347</v>
      </c>
      <c r="C24" s="6">
        <v>45348</v>
      </c>
      <c r="D24" s="4">
        <v>943.29</v>
      </c>
      <c r="E24" s="4" t="str">
        <f>VLOOKUP(A24,HOP!A:L,12,0)</f>
        <v>943.29</v>
      </c>
      <c r="F24" s="4" t="str">
        <f>VLOOKUP(A24,HOP!A:C,3,0)</f>
        <v>4759326</v>
      </c>
      <c r="G24" s="4">
        <f t="shared" si="0"/>
        <v>0</v>
      </c>
      <c r="H24" s="4" t="str">
        <f t="shared" si="1"/>
        <v>，4759326</v>
      </c>
      <c r="I24" s="4" t="str">
        <f>VLOOKUP(A24,HOP!A:U,21,0)</f>
        <v>直采</v>
      </c>
    </row>
    <row r="25" s="4" customFormat="1" spans="1:9">
      <c r="A25" s="5">
        <v>999230588911374</v>
      </c>
      <c r="B25" s="6">
        <v>45347</v>
      </c>
      <c r="C25" s="6">
        <v>45348</v>
      </c>
      <c r="D25" s="4">
        <v>1216.52</v>
      </c>
      <c r="E25" s="4" t="str">
        <f>VLOOKUP(A25,HOP!A:L,12,0)</f>
        <v>1216.52</v>
      </c>
      <c r="F25" s="4" t="str">
        <f>VLOOKUP(A25,HOP!A:C,3,0)</f>
        <v>4760142</v>
      </c>
      <c r="G25" s="4">
        <f t="shared" si="0"/>
        <v>0</v>
      </c>
      <c r="H25" s="4" t="str">
        <f t="shared" si="1"/>
        <v>，4760142</v>
      </c>
      <c r="I25" s="4" t="str">
        <f>VLOOKUP(A25,HOP!A:U,21,0)</f>
        <v>直采</v>
      </c>
    </row>
    <row r="26" s="4" customFormat="1" spans="1:9">
      <c r="A26" s="5">
        <v>999230590860873</v>
      </c>
      <c r="B26" s="6">
        <v>45347</v>
      </c>
      <c r="C26" s="6">
        <v>45348</v>
      </c>
      <c r="D26" s="4">
        <v>530.2</v>
      </c>
      <c r="E26" s="4" t="str">
        <f>VLOOKUP(A26,HOP!A:L,12,0)</f>
        <v>530.20</v>
      </c>
      <c r="F26" s="4" t="str">
        <f>VLOOKUP(A26,HOP!A:C,3,0)</f>
        <v>4760721</v>
      </c>
      <c r="G26" s="4">
        <f t="shared" si="0"/>
        <v>0</v>
      </c>
      <c r="H26" s="4" t="str">
        <f t="shared" si="1"/>
        <v>，4760721</v>
      </c>
      <c r="I26" s="4" t="str">
        <f>VLOOKUP(A26,HOP!A:U,21,0)</f>
        <v>直连</v>
      </c>
    </row>
    <row r="27" s="4" customFormat="1" spans="1:10">
      <c r="A27" s="5">
        <v>999226705394848</v>
      </c>
      <c r="B27" s="6">
        <v>45182</v>
      </c>
      <c r="C27" s="6">
        <v>45185</v>
      </c>
      <c r="D27" s="4">
        <v>488.91</v>
      </c>
      <c r="E27" s="4" t="e">
        <f>VLOOKUP(A27,HOP!A:L,12,0)</f>
        <v>#N/A</v>
      </c>
      <c r="F27" s="4">
        <v>3899646</v>
      </c>
      <c r="G27" s="4" t="e">
        <f t="shared" si="0"/>
        <v>#N/A</v>
      </c>
      <c r="H27" s="4" t="str">
        <f t="shared" si="1"/>
        <v>，3899646</v>
      </c>
      <c r="I27" s="4" t="s">
        <v>170</v>
      </c>
      <c r="J27" s="4" t="s">
        <v>171</v>
      </c>
    </row>
    <row r="29" spans="4:4">
      <c r="D29" s="4">
        <f>SUM(D2:D28)</f>
        <v>39635.93</v>
      </c>
    </row>
    <row r="31" spans="4:4">
      <c r="D31" s="4" t="s">
        <v>172</v>
      </c>
    </row>
    <row r="34" spans="1:3">
      <c r="A34" s="4" t="s">
        <v>173</v>
      </c>
      <c r="C34" s="4">
        <v>19973.94</v>
      </c>
    </row>
    <row r="35" spans="1:3">
      <c r="A35" s="4" t="s">
        <v>174</v>
      </c>
      <c r="C35" s="4">
        <v>19661.99</v>
      </c>
    </row>
    <row r="36" spans="1:3">
      <c r="A36" s="4" t="s">
        <v>175</v>
      </c>
      <c r="C36" s="4">
        <f>SUBTOTAL(9,C34:C35)</f>
        <v>39635.93</v>
      </c>
    </row>
  </sheetData>
  <autoFilter ref="A1:XFD31">
    <filterColumn colId="3">
      <filters blank="1">
        <filter val="488.91"/>
        <filter val="1061.42"/>
        <filter val="1915.03"/>
        <filter val="773.16"/>
        <filter val="4561.46"/>
        <filter val="592.98"/>
        <filter val="1772.88"/>
        <filter val="1744.09"/>
        <filter val="530.2"/>
        <filter val="421.22"/>
        <filter val="1726.72"/>
        <filter val="5229.4"/>
        <filter val="1273.5"/>
        <filter val="5831.8"/>
        <filter val="2744.78"/>
        <filter val="943.29"/>
        <filter val="1900.21"/>
        <filter val="39635.93"/>
        <filter val="1880.28"/>
        <filter val="1216.52"/>
        <filter val="39635.93 HKD"/>
        <filter val="1754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13</v>
      </c>
      <c r="F1" s="2" t="s">
        <v>5</v>
      </c>
      <c r="G1" s="2" t="s">
        <v>6</v>
      </c>
      <c r="H1" s="2" t="s">
        <v>180</v>
      </c>
      <c r="I1" s="2" t="s">
        <v>181</v>
      </c>
      <c r="J1" s="2" t="s">
        <v>182</v>
      </c>
      <c r="K1" s="2" t="s">
        <v>183</v>
      </c>
      <c r="L1" s="2" t="s">
        <v>184</v>
      </c>
      <c r="M1" s="2" t="s">
        <v>185</v>
      </c>
      <c r="N1" s="2" t="s">
        <v>186</v>
      </c>
      <c r="O1" s="2" t="s">
        <v>187</v>
      </c>
      <c r="P1" s="2" t="s">
        <v>188</v>
      </c>
      <c r="Q1" s="2" t="s">
        <v>189</v>
      </c>
      <c r="R1" s="2" t="s">
        <v>190</v>
      </c>
      <c r="S1" s="2" t="s">
        <v>191</v>
      </c>
      <c r="T1" s="2" t="s">
        <v>192</v>
      </c>
      <c r="U1" s="2" t="s">
        <v>193</v>
      </c>
      <c r="V1" s="2" t="s">
        <v>194</v>
      </c>
    </row>
    <row r="2" s="1" customFormat="1" spans="1:22">
      <c r="A2" s="3">
        <v>999230590860873</v>
      </c>
      <c r="B2" s="1" t="s">
        <v>195</v>
      </c>
      <c r="C2" s="1" t="s">
        <v>196</v>
      </c>
      <c r="D2" s="1" t="s">
        <v>197</v>
      </c>
      <c r="E2" s="1" t="s">
        <v>198</v>
      </c>
      <c r="F2" s="1" t="s">
        <v>195</v>
      </c>
      <c r="G2" s="1" t="s">
        <v>199</v>
      </c>
      <c r="H2" s="1" t="s">
        <v>200</v>
      </c>
      <c r="I2" s="1" t="s">
        <v>201</v>
      </c>
      <c r="J2" s="1" t="s">
        <v>30</v>
      </c>
      <c r="K2" s="1" t="s">
        <v>202</v>
      </c>
      <c r="L2" s="1" t="s">
        <v>202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208</v>
      </c>
      <c r="T2" s="1" t="s">
        <v>209</v>
      </c>
      <c r="U2" s="1" t="s">
        <v>170</v>
      </c>
      <c r="V2" s="1" t="s">
        <v>210</v>
      </c>
    </row>
    <row r="3" s="1" customFormat="1" spans="1:22">
      <c r="A3" s="3">
        <v>999230588911374</v>
      </c>
      <c r="B3" s="1" t="s">
        <v>195</v>
      </c>
      <c r="C3" s="1" t="s">
        <v>211</v>
      </c>
      <c r="D3" s="1" t="s">
        <v>212</v>
      </c>
      <c r="E3" s="1" t="s">
        <v>213</v>
      </c>
      <c r="F3" s="1" t="s">
        <v>195</v>
      </c>
      <c r="G3" s="1" t="s">
        <v>199</v>
      </c>
      <c r="H3" s="1" t="s">
        <v>200</v>
      </c>
      <c r="I3" s="1" t="s">
        <v>214</v>
      </c>
      <c r="J3" s="1" t="s">
        <v>30</v>
      </c>
      <c r="K3" s="1" t="s">
        <v>215</v>
      </c>
      <c r="L3" s="1" t="s">
        <v>215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216</v>
      </c>
      <c r="S3" s="1" t="s">
        <v>208</v>
      </c>
      <c r="T3" s="1" t="s">
        <v>209</v>
      </c>
      <c r="U3" s="1" t="s">
        <v>217</v>
      </c>
      <c r="V3" s="1" t="s">
        <v>218</v>
      </c>
    </row>
    <row r="4" s="1" customFormat="1" spans="1:22">
      <c r="A4" s="3">
        <v>999230585612901</v>
      </c>
      <c r="B4" s="1" t="s">
        <v>195</v>
      </c>
      <c r="C4" s="1" t="s">
        <v>219</v>
      </c>
      <c r="D4" s="1" t="s">
        <v>220</v>
      </c>
      <c r="E4" s="1" t="s">
        <v>221</v>
      </c>
      <c r="F4" s="1" t="s">
        <v>195</v>
      </c>
      <c r="G4" s="1" t="s">
        <v>199</v>
      </c>
      <c r="H4" s="1" t="s">
        <v>200</v>
      </c>
      <c r="I4" s="1" t="s">
        <v>222</v>
      </c>
      <c r="J4" s="1" t="s">
        <v>30</v>
      </c>
      <c r="K4" s="1" t="s">
        <v>223</v>
      </c>
      <c r="L4" s="1" t="s">
        <v>223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206</v>
      </c>
      <c r="R4" s="1" t="s">
        <v>224</v>
      </c>
      <c r="S4" s="1" t="s">
        <v>208</v>
      </c>
      <c r="T4" s="1" t="s">
        <v>209</v>
      </c>
      <c r="U4" s="1" t="s">
        <v>217</v>
      </c>
      <c r="V4" s="1" t="s">
        <v>225</v>
      </c>
    </row>
    <row r="5" s="1" customFormat="1" spans="1:22">
      <c r="A5" s="3">
        <v>999230534975142</v>
      </c>
      <c r="B5" s="1" t="s">
        <v>226</v>
      </c>
      <c r="C5" s="1" t="s">
        <v>227</v>
      </c>
      <c r="D5" s="1" t="s">
        <v>228</v>
      </c>
      <c r="E5" s="1" t="s">
        <v>229</v>
      </c>
      <c r="F5" s="1" t="s">
        <v>195</v>
      </c>
      <c r="G5" s="1" t="s">
        <v>199</v>
      </c>
      <c r="H5" s="1" t="s">
        <v>200</v>
      </c>
      <c r="I5" s="1" t="s">
        <v>230</v>
      </c>
      <c r="J5" s="1" t="s">
        <v>30</v>
      </c>
      <c r="K5" s="1" t="s">
        <v>231</v>
      </c>
      <c r="L5" s="1" t="s">
        <v>231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206</v>
      </c>
      <c r="R5" s="1" t="s">
        <v>232</v>
      </c>
      <c r="S5" s="1" t="s">
        <v>208</v>
      </c>
      <c r="T5" s="1" t="s">
        <v>209</v>
      </c>
      <c r="U5" s="1" t="s">
        <v>217</v>
      </c>
      <c r="V5" s="1" t="s">
        <v>233</v>
      </c>
    </row>
    <row r="6" s="1" customFormat="1" spans="1:22">
      <c r="A6" s="3">
        <v>999230444888058</v>
      </c>
      <c r="B6" s="1" t="s">
        <v>234</v>
      </c>
      <c r="C6" s="1" t="s">
        <v>235</v>
      </c>
      <c r="D6" s="1" t="s">
        <v>236</v>
      </c>
      <c r="E6" s="1" t="s">
        <v>237</v>
      </c>
      <c r="F6" s="1" t="s">
        <v>238</v>
      </c>
      <c r="G6" s="1" t="s">
        <v>199</v>
      </c>
      <c r="H6" s="1" t="s">
        <v>200</v>
      </c>
      <c r="I6" s="1" t="s">
        <v>239</v>
      </c>
      <c r="J6" s="1" t="s">
        <v>30</v>
      </c>
      <c r="K6" s="1" t="s">
        <v>240</v>
      </c>
      <c r="L6" s="1" t="s">
        <v>240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206</v>
      </c>
      <c r="R6" s="1" t="s">
        <v>241</v>
      </c>
      <c r="S6" s="1" t="s">
        <v>208</v>
      </c>
      <c r="T6" s="1" t="s">
        <v>209</v>
      </c>
      <c r="U6" s="1" t="s">
        <v>170</v>
      </c>
      <c r="V6" s="1" t="s">
        <v>225</v>
      </c>
    </row>
    <row r="7" s="1" customFormat="1" spans="1:22">
      <c r="A7" s="3">
        <v>999230430412727</v>
      </c>
      <c r="B7" s="1" t="s">
        <v>242</v>
      </c>
      <c r="C7" s="1" t="s">
        <v>243</v>
      </c>
      <c r="D7" s="1" t="s">
        <v>244</v>
      </c>
      <c r="E7" s="1" t="s">
        <v>245</v>
      </c>
      <c r="F7" s="1" t="s">
        <v>246</v>
      </c>
      <c r="G7" s="1" t="s">
        <v>199</v>
      </c>
      <c r="H7" s="1" t="s">
        <v>200</v>
      </c>
      <c r="I7" s="1" t="s">
        <v>247</v>
      </c>
      <c r="J7" s="1" t="s">
        <v>30</v>
      </c>
      <c r="K7" s="1" t="s">
        <v>248</v>
      </c>
      <c r="L7" s="1" t="s">
        <v>248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206</v>
      </c>
      <c r="R7" s="1" t="s">
        <v>249</v>
      </c>
      <c r="S7" s="1" t="s">
        <v>208</v>
      </c>
      <c r="T7" s="1" t="s">
        <v>209</v>
      </c>
      <c r="U7" s="1" t="s">
        <v>217</v>
      </c>
      <c r="V7" s="1" t="s">
        <v>250</v>
      </c>
    </row>
    <row r="8" s="1" customFormat="1" spans="1:22">
      <c r="A8" s="3">
        <v>999230396396160</v>
      </c>
      <c r="B8" s="1" t="s">
        <v>251</v>
      </c>
      <c r="C8" s="1" t="s">
        <v>252</v>
      </c>
      <c r="D8" s="1" t="s">
        <v>228</v>
      </c>
      <c r="E8" s="1" t="s">
        <v>253</v>
      </c>
      <c r="F8" s="1" t="s">
        <v>195</v>
      </c>
      <c r="G8" s="1" t="s">
        <v>199</v>
      </c>
      <c r="H8" s="1" t="s">
        <v>200</v>
      </c>
      <c r="I8" s="1" t="s">
        <v>254</v>
      </c>
      <c r="J8" s="1" t="s">
        <v>30</v>
      </c>
      <c r="K8" s="1" t="s">
        <v>255</v>
      </c>
      <c r="L8" s="1" t="s">
        <v>255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206</v>
      </c>
      <c r="R8" s="1" t="s">
        <v>256</v>
      </c>
      <c r="S8" s="1" t="s">
        <v>208</v>
      </c>
      <c r="T8" s="1" t="s">
        <v>209</v>
      </c>
      <c r="U8" s="1" t="s">
        <v>217</v>
      </c>
      <c r="V8" s="1" t="s">
        <v>233</v>
      </c>
    </row>
    <row r="9" s="1" customFormat="1" spans="1:22">
      <c r="A9" s="3">
        <v>999230249610394</v>
      </c>
      <c r="B9" s="1" t="s">
        <v>257</v>
      </c>
      <c r="C9" s="1" t="s">
        <v>258</v>
      </c>
      <c r="D9" s="1" t="s">
        <v>228</v>
      </c>
      <c r="E9" s="1" t="s">
        <v>259</v>
      </c>
      <c r="F9" s="1" t="s">
        <v>195</v>
      </c>
      <c r="G9" s="1" t="s">
        <v>199</v>
      </c>
      <c r="H9" s="1" t="s">
        <v>200</v>
      </c>
      <c r="I9" s="1" t="s">
        <v>260</v>
      </c>
      <c r="J9" s="1" t="s">
        <v>30</v>
      </c>
      <c r="K9" s="1" t="s">
        <v>261</v>
      </c>
      <c r="L9" s="1" t="s">
        <v>261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206</v>
      </c>
      <c r="R9" s="1" t="s">
        <v>262</v>
      </c>
      <c r="S9" s="1" t="s">
        <v>208</v>
      </c>
      <c r="T9" s="1" t="s">
        <v>209</v>
      </c>
      <c r="U9" s="1" t="s">
        <v>217</v>
      </c>
      <c r="V9" s="1" t="s">
        <v>233</v>
      </c>
    </row>
    <row r="10" s="1" customFormat="1" spans="1:22">
      <c r="A10" s="3">
        <v>999230248893494</v>
      </c>
      <c r="B10" s="1" t="s">
        <v>257</v>
      </c>
      <c r="C10" s="1" t="s">
        <v>263</v>
      </c>
      <c r="D10" s="1" t="s">
        <v>228</v>
      </c>
      <c r="E10" s="1" t="s">
        <v>264</v>
      </c>
      <c r="F10" s="1" t="s">
        <v>246</v>
      </c>
      <c r="G10" s="1" t="s">
        <v>199</v>
      </c>
      <c r="H10" s="1" t="s">
        <v>200</v>
      </c>
      <c r="I10" s="1" t="s">
        <v>265</v>
      </c>
      <c r="J10" s="1" t="s">
        <v>30</v>
      </c>
      <c r="K10" s="1" t="s">
        <v>266</v>
      </c>
      <c r="L10" s="1" t="s">
        <v>266</v>
      </c>
      <c r="M10" s="1" t="s">
        <v>203</v>
      </c>
      <c r="N10" s="1" t="s">
        <v>203</v>
      </c>
      <c r="O10" s="1" t="s">
        <v>204</v>
      </c>
      <c r="P10" s="1" t="s">
        <v>205</v>
      </c>
      <c r="Q10" s="1" t="s">
        <v>206</v>
      </c>
      <c r="R10" s="1" t="s">
        <v>267</v>
      </c>
      <c r="S10" s="1" t="s">
        <v>208</v>
      </c>
      <c r="T10" s="1" t="s">
        <v>209</v>
      </c>
      <c r="U10" s="1" t="s">
        <v>217</v>
      </c>
      <c r="V10" s="1" t="s">
        <v>233</v>
      </c>
    </row>
    <row r="11" s="1" customFormat="1" spans="1:22">
      <c r="A11" s="3">
        <v>999230180075882</v>
      </c>
      <c r="B11" s="1" t="s">
        <v>268</v>
      </c>
      <c r="C11" s="1" t="s">
        <v>269</v>
      </c>
      <c r="D11" s="1" t="s">
        <v>228</v>
      </c>
      <c r="E11" s="1" t="s">
        <v>270</v>
      </c>
      <c r="F11" s="1" t="s">
        <v>195</v>
      </c>
      <c r="G11" s="1" t="s">
        <v>199</v>
      </c>
      <c r="H11" s="1" t="s">
        <v>200</v>
      </c>
      <c r="I11" s="1" t="s">
        <v>271</v>
      </c>
      <c r="J11" s="1" t="s">
        <v>30</v>
      </c>
      <c r="K11" s="1" t="s">
        <v>272</v>
      </c>
      <c r="L11" s="1" t="s">
        <v>272</v>
      </c>
      <c r="M11" s="1" t="s">
        <v>203</v>
      </c>
      <c r="N11" s="1" t="s">
        <v>203</v>
      </c>
      <c r="O11" s="1" t="s">
        <v>204</v>
      </c>
      <c r="P11" s="1" t="s">
        <v>205</v>
      </c>
      <c r="Q11" s="1" t="s">
        <v>206</v>
      </c>
      <c r="R11" s="1" t="s">
        <v>273</v>
      </c>
      <c r="S11" s="1" t="s">
        <v>208</v>
      </c>
      <c r="T11" s="1" t="s">
        <v>209</v>
      </c>
      <c r="U11" s="1" t="s">
        <v>217</v>
      </c>
      <c r="V11" s="1" t="s">
        <v>233</v>
      </c>
    </row>
    <row r="12" s="1" customFormat="1" spans="1:22">
      <c r="A12" s="3">
        <v>999229936433114</v>
      </c>
      <c r="B12" s="1" t="s">
        <v>274</v>
      </c>
      <c r="C12" s="1" t="s">
        <v>275</v>
      </c>
      <c r="D12" s="1" t="s">
        <v>228</v>
      </c>
      <c r="E12" s="1" t="s">
        <v>276</v>
      </c>
      <c r="F12" s="1" t="s">
        <v>195</v>
      </c>
      <c r="G12" s="1" t="s">
        <v>199</v>
      </c>
      <c r="H12" s="1" t="s">
        <v>200</v>
      </c>
      <c r="I12" s="1" t="s">
        <v>277</v>
      </c>
      <c r="J12" s="1" t="s">
        <v>30</v>
      </c>
      <c r="K12" s="1" t="s">
        <v>278</v>
      </c>
      <c r="L12" s="1" t="s">
        <v>278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206</v>
      </c>
      <c r="R12" s="1" t="s">
        <v>279</v>
      </c>
      <c r="S12" s="1" t="s">
        <v>208</v>
      </c>
      <c r="T12" s="1" t="s">
        <v>209</v>
      </c>
      <c r="U12" s="1" t="s">
        <v>217</v>
      </c>
      <c r="V12" s="1" t="s">
        <v>233</v>
      </c>
    </row>
    <row r="13" s="1" customFormat="1" spans="1:22">
      <c r="A13" s="3">
        <v>999229930691663</v>
      </c>
      <c r="B13" s="1" t="s">
        <v>280</v>
      </c>
      <c r="C13" s="1" t="s">
        <v>281</v>
      </c>
      <c r="D13" s="1" t="s">
        <v>228</v>
      </c>
      <c r="E13" s="1" t="s">
        <v>282</v>
      </c>
      <c r="F13" s="1" t="s">
        <v>195</v>
      </c>
      <c r="G13" s="1" t="s">
        <v>199</v>
      </c>
      <c r="H13" s="1" t="s">
        <v>200</v>
      </c>
      <c r="I13" s="1" t="s">
        <v>283</v>
      </c>
      <c r="J13" s="1" t="s">
        <v>30</v>
      </c>
      <c r="K13" s="1" t="s">
        <v>284</v>
      </c>
      <c r="L13" s="1" t="s">
        <v>284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206</v>
      </c>
      <c r="R13" s="1" t="s">
        <v>285</v>
      </c>
      <c r="S13" s="1" t="s">
        <v>208</v>
      </c>
      <c r="T13" s="1" t="s">
        <v>209</v>
      </c>
      <c r="U13" s="1" t="s">
        <v>217</v>
      </c>
      <c r="V13" s="1" t="s">
        <v>233</v>
      </c>
    </row>
    <row r="14" s="1" customFormat="1" spans="1:22">
      <c r="A14" s="3">
        <v>999229703907720</v>
      </c>
      <c r="B14" s="1" t="s">
        <v>286</v>
      </c>
      <c r="C14" s="1" t="s">
        <v>287</v>
      </c>
      <c r="D14" s="1" t="s">
        <v>288</v>
      </c>
      <c r="E14" s="1" t="s">
        <v>289</v>
      </c>
      <c r="F14" s="1" t="s">
        <v>238</v>
      </c>
      <c r="G14" s="1" t="s">
        <v>199</v>
      </c>
      <c r="H14" s="1" t="s">
        <v>200</v>
      </c>
      <c r="I14" s="1" t="s">
        <v>290</v>
      </c>
      <c r="J14" s="1" t="s">
        <v>30</v>
      </c>
      <c r="K14" s="1" t="s">
        <v>291</v>
      </c>
      <c r="L14" s="1" t="s">
        <v>291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206</v>
      </c>
      <c r="R14" s="1" t="s">
        <v>292</v>
      </c>
      <c r="S14" s="1" t="s">
        <v>208</v>
      </c>
      <c r="T14" s="1" t="s">
        <v>209</v>
      </c>
      <c r="U14" s="1" t="s">
        <v>170</v>
      </c>
      <c r="V14" s="1" t="s">
        <v>233</v>
      </c>
    </row>
    <row r="15" s="1" customFormat="1" spans="1:22">
      <c r="A15" s="3">
        <v>999228540544572</v>
      </c>
      <c r="B15" s="1" t="s">
        <v>293</v>
      </c>
      <c r="C15" s="1" t="s">
        <v>294</v>
      </c>
      <c r="D15" s="1" t="s">
        <v>295</v>
      </c>
      <c r="E15" s="1" t="s">
        <v>296</v>
      </c>
      <c r="F15" s="1" t="s">
        <v>195</v>
      </c>
      <c r="G15" s="1" t="s">
        <v>199</v>
      </c>
      <c r="H15" s="1" t="s">
        <v>200</v>
      </c>
      <c r="I15" s="1" t="s">
        <v>297</v>
      </c>
      <c r="J15" s="1" t="s">
        <v>30</v>
      </c>
      <c r="K15" s="1" t="s">
        <v>298</v>
      </c>
      <c r="L15" s="1" t="s">
        <v>298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206</v>
      </c>
      <c r="R15" s="1" t="s">
        <v>299</v>
      </c>
      <c r="S15" s="1" t="s">
        <v>208</v>
      </c>
      <c r="T15" s="1" t="s">
        <v>209</v>
      </c>
      <c r="U15" s="1" t="s">
        <v>170</v>
      </c>
      <c r="V15" s="1" t="s">
        <v>300</v>
      </c>
    </row>
    <row r="16" s="1" customFormat="1" spans="1:22">
      <c r="A16" s="3">
        <v>999228365152100</v>
      </c>
      <c r="B16" s="1" t="s">
        <v>301</v>
      </c>
      <c r="C16" s="1" t="s">
        <v>302</v>
      </c>
      <c r="D16" s="1" t="s">
        <v>303</v>
      </c>
      <c r="E16" s="1" t="s">
        <v>304</v>
      </c>
      <c r="F16" s="1" t="s">
        <v>238</v>
      </c>
      <c r="G16" s="1" t="s">
        <v>199</v>
      </c>
      <c r="H16" s="1" t="s">
        <v>200</v>
      </c>
      <c r="I16" s="1" t="s">
        <v>305</v>
      </c>
      <c r="J16" s="1" t="s">
        <v>30</v>
      </c>
      <c r="K16" s="1" t="s">
        <v>306</v>
      </c>
      <c r="L16" s="1" t="s">
        <v>306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206</v>
      </c>
      <c r="R16" s="1" t="s">
        <v>307</v>
      </c>
      <c r="S16" s="1" t="s">
        <v>208</v>
      </c>
      <c r="T16" s="1" t="s">
        <v>209</v>
      </c>
      <c r="U16" s="1" t="s">
        <v>170</v>
      </c>
      <c r="V16" s="1" t="s">
        <v>308</v>
      </c>
    </row>
    <row r="17" s="1" customFormat="1" spans="1:22">
      <c r="A17" s="3">
        <v>999226901177777</v>
      </c>
      <c r="B17" s="1" t="s">
        <v>309</v>
      </c>
      <c r="C17" s="1" t="s">
        <v>310</v>
      </c>
      <c r="D17" s="1" t="s">
        <v>311</v>
      </c>
      <c r="E17" s="1" t="s">
        <v>312</v>
      </c>
      <c r="F17" s="1" t="s">
        <v>246</v>
      </c>
      <c r="G17" s="1" t="s">
        <v>199</v>
      </c>
      <c r="H17" s="1" t="s">
        <v>200</v>
      </c>
      <c r="I17" s="1" t="s">
        <v>313</v>
      </c>
      <c r="J17" s="1" t="s">
        <v>30</v>
      </c>
      <c r="K17" s="1" t="s">
        <v>314</v>
      </c>
      <c r="L17" s="1" t="s">
        <v>314</v>
      </c>
      <c r="M17" s="1" t="s">
        <v>203</v>
      </c>
      <c r="N17" s="1" t="s">
        <v>203</v>
      </c>
      <c r="O17" s="1" t="s">
        <v>204</v>
      </c>
      <c r="P17" s="1" t="s">
        <v>205</v>
      </c>
      <c r="Q17" s="1" t="s">
        <v>206</v>
      </c>
      <c r="R17" s="1" t="s">
        <v>315</v>
      </c>
      <c r="S17" s="1" t="s">
        <v>208</v>
      </c>
      <c r="T17" s="1" t="s">
        <v>209</v>
      </c>
      <c r="U17" s="1" t="s">
        <v>170</v>
      </c>
      <c r="V17" s="1" t="s">
        <v>316</v>
      </c>
    </row>
    <row r="18" s="1" customFormat="1" spans="1:22">
      <c r="A18" s="3">
        <v>999226900935333</v>
      </c>
      <c r="B18" s="1" t="s">
        <v>309</v>
      </c>
      <c r="C18" s="1" t="s">
        <v>317</v>
      </c>
      <c r="D18" s="1" t="s">
        <v>311</v>
      </c>
      <c r="E18" s="1" t="s">
        <v>318</v>
      </c>
      <c r="F18" s="1" t="s">
        <v>246</v>
      </c>
      <c r="G18" s="1" t="s">
        <v>199</v>
      </c>
      <c r="H18" s="1" t="s">
        <v>200</v>
      </c>
      <c r="I18" s="1" t="s">
        <v>313</v>
      </c>
      <c r="J18" s="1" t="s">
        <v>30</v>
      </c>
      <c r="K18" s="1" t="s">
        <v>314</v>
      </c>
      <c r="L18" s="1" t="s">
        <v>314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206</v>
      </c>
      <c r="R18" s="1" t="s">
        <v>319</v>
      </c>
      <c r="S18" s="1" t="s">
        <v>208</v>
      </c>
      <c r="T18" s="1" t="s">
        <v>209</v>
      </c>
      <c r="U18" s="1" t="s">
        <v>170</v>
      </c>
      <c r="V18" s="1" t="s">
        <v>316</v>
      </c>
    </row>
    <row r="19" s="1" customFormat="1" spans="1:22">
      <c r="A19" s="3">
        <v>999226714624850</v>
      </c>
      <c r="B19" s="1" t="s">
        <v>320</v>
      </c>
      <c r="C19" s="1" t="s">
        <v>321</v>
      </c>
      <c r="D19" s="1" t="s">
        <v>322</v>
      </c>
      <c r="E19" s="1" t="s">
        <v>323</v>
      </c>
      <c r="F19" s="1" t="s">
        <v>195</v>
      </c>
      <c r="G19" s="1" t="s">
        <v>199</v>
      </c>
      <c r="H19" s="1" t="s">
        <v>200</v>
      </c>
      <c r="I19" s="1" t="s">
        <v>324</v>
      </c>
      <c r="J19" s="1" t="s">
        <v>30</v>
      </c>
      <c r="K19" s="1" t="s">
        <v>325</v>
      </c>
      <c r="L19" s="1" t="s">
        <v>325</v>
      </c>
      <c r="M19" s="1" t="s">
        <v>203</v>
      </c>
      <c r="N19" s="1" t="s">
        <v>203</v>
      </c>
      <c r="O19" s="1" t="s">
        <v>204</v>
      </c>
      <c r="P19" s="1" t="s">
        <v>205</v>
      </c>
      <c r="Q19" s="1" t="s">
        <v>206</v>
      </c>
      <c r="R19" s="1" t="s">
        <v>326</v>
      </c>
      <c r="S19" s="1" t="s">
        <v>208</v>
      </c>
      <c r="T19" s="1" t="s">
        <v>209</v>
      </c>
      <c r="U19" s="1" t="s">
        <v>170</v>
      </c>
      <c r="V19" s="1" t="s">
        <v>316</v>
      </c>
    </row>
    <row r="20" s="1" customFormat="1" spans="1:22">
      <c r="A20" s="3">
        <v>999226144836845</v>
      </c>
      <c r="B20" s="1" t="s">
        <v>327</v>
      </c>
      <c r="C20" s="1" t="s">
        <v>328</v>
      </c>
      <c r="D20" s="1" t="s">
        <v>329</v>
      </c>
      <c r="E20" s="1" t="s">
        <v>330</v>
      </c>
      <c r="F20" s="1" t="s">
        <v>226</v>
      </c>
      <c r="G20" s="1" t="s">
        <v>199</v>
      </c>
      <c r="H20" s="1" t="s">
        <v>200</v>
      </c>
      <c r="I20" s="1" t="s">
        <v>331</v>
      </c>
      <c r="J20" s="1" t="s">
        <v>30</v>
      </c>
      <c r="K20" s="1" t="s">
        <v>332</v>
      </c>
      <c r="L20" s="1" t="s">
        <v>332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206</v>
      </c>
      <c r="R20" s="1" t="s">
        <v>333</v>
      </c>
      <c r="S20" s="1" t="s">
        <v>208</v>
      </c>
      <c r="T20" s="1" t="s">
        <v>209</v>
      </c>
      <c r="U20" s="1" t="s">
        <v>170</v>
      </c>
      <c r="V20" s="1" t="s">
        <v>308</v>
      </c>
    </row>
    <row r="21" s="1" customFormat="1" spans="1:22">
      <c r="A21" s="3">
        <v>999225912805074</v>
      </c>
      <c r="B21" s="1" t="s">
        <v>334</v>
      </c>
      <c r="C21" s="1" t="s">
        <v>335</v>
      </c>
      <c r="D21" s="1" t="s">
        <v>336</v>
      </c>
      <c r="E21" s="1" t="s">
        <v>337</v>
      </c>
      <c r="F21" s="1" t="s">
        <v>226</v>
      </c>
      <c r="G21" s="1" t="s">
        <v>199</v>
      </c>
      <c r="H21" s="1" t="s">
        <v>200</v>
      </c>
      <c r="I21" s="1" t="s">
        <v>338</v>
      </c>
      <c r="J21" s="1" t="s">
        <v>30</v>
      </c>
      <c r="K21" s="1" t="s">
        <v>339</v>
      </c>
      <c r="L21" s="1" t="s">
        <v>339</v>
      </c>
      <c r="M21" s="1" t="s">
        <v>203</v>
      </c>
      <c r="N21" s="1" t="s">
        <v>203</v>
      </c>
      <c r="O21" s="1" t="s">
        <v>204</v>
      </c>
      <c r="P21" s="1" t="s">
        <v>205</v>
      </c>
      <c r="Q21" s="1" t="s">
        <v>206</v>
      </c>
      <c r="R21" s="1" t="s">
        <v>340</v>
      </c>
      <c r="S21" s="1" t="s">
        <v>208</v>
      </c>
      <c r="T21" s="1" t="s">
        <v>209</v>
      </c>
      <c r="U21" s="1" t="s">
        <v>170</v>
      </c>
      <c r="V21" s="1" t="s">
        <v>341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2024-02-29T01:53:37Z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5D006F32D8BE4663A2B1F436231D6444_12</vt:lpwstr>
  </property>
</Properties>
</file>