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<sst xmlns="http://schemas.openxmlformats.org/spreadsheetml/2006/main" count="458" uniqueCount="199">
  <si>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</si>
  <si>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</si>
  <si>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</si>
  <si>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</si>
  <si>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</si>
  <si>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</si>
  <si>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</si>
  <si>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</si>
  <si>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</si>
  <si>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</si>
  <si>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</si>
  <si>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</si>
  <si>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</si>
  <si>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</si>
  <si>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</si>
  <si>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</si>
  <si>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</si>
  <si>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</si>
  <si>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</si>
  <si>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</si>
  <si>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</si>
  <si>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</si>
  <si>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</si>
  <si>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</si>
  <si>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</si>
  <si>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999225241489466	</t>
  </si>
  <si>
    <t>Ctrip</t>
  </si>
  <si>
    <t>正常</t>
  </si>
  <si>
    <t>[维也纳]维也纳国会中央火车站诺富姆酒店(Novum Hotel Congress Wien am Hauptbahnhof)(55586014)</t>
  </si>
  <si>
    <t>标准大床房&lt;2人入住&gt;</t>
  </si>
  <si>
    <t>HKD</t>
  </si>
  <si>
    <t>LIN/ANFEN</t>
  </si>
  <si>
    <t>CA13030240301HKD</t>
  </si>
  <si>
    <t>未提现</t>
  </si>
  <si>
    <t>携程开票</t>
  </si>
  <si>
    <t xml:space="preserve">3617816	</t>
  </si>
  <si>
    <t xml:space="preserve">_44991426	</t>
  </si>
  <si>
    <t>取消</t>
  </si>
  <si>
    <t xml:space="preserve">999226777564815	</t>
  </si>
  <si>
    <t>[清迈]纳尼兰德浪漫精品度假酒店(Na Nirand Romantic Boutique Resort)(56185730)</t>
  </si>
  <si>
    <t>Room Deluxe&lt;2人入住&gt;&lt;早餐&gt;</t>
  </si>
  <si>
    <t>GUO/YALIN</t>
  </si>
  <si>
    <t xml:space="preserve">3929669	</t>
  </si>
  <si>
    <t xml:space="preserve">	</t>
  </si>
  <si>
    <t xml:space="preserve">999228340338954	</t>
  </si>
  <si>
    <t>[曼谷]素万那普机场曼谷凤凰酒店(The Phoenix Hotel Bangkok - Suvarnabhumi Airport)(57284064)</t>
  </si>
  <si>
    <t>豪华房&lt;2人入住&gt;</t>
  </si>
  <si>
    <t>KIM/MIN CHUL,KIM/DONG HAN</t>
  </si>
  <si>
    <t xml:space="preserve">4203604	</t>
  </si>
  <si>
    <t xml:space="preserve">999229450517600	</t>
  </si>
  <si>
    <t>[迈阿密]铂尔曼迈阿密机场酒店(Pullman Miami Airport)(55354909)</t>
  </si>
  <si>
    <t>高级双人床房&lt;2人入住&gt;</t>
  </si>
  <si>
    <t>RENOWDEN/JOHN</t>
  </si>
  <si>
    <t xml:space="preserve">4523164	</t>
  </si>
  <si>
    <t xml:space="preserve">999229741686878	</t>
  </si>
  <si>
    <t>[日内瓦]宜必思日内瓦中心民族酒店(Ibis Genève Centre Nations)(70790444)</t>
  </si>
  <si>
    <t>标准房(双人床)&lt;2人入住&gt;&lt;早餐&gt;</t>
  </si>
  <si>
    <t>HLAVAC/JAN</t>
  </si>
  <si>
    <t xml:space="preserve">4602740	</t>
  </si>
  <si>
    <t xml:space="preserve">999229934055442	</t>
  </si>
  <si>
    <t>[新加坡]樟宜机场皇冠假日酒店  - IHG 旗下酒店(Crowne Plaza Changi Airport, an IHG Hotel)(55280749)</t>
  </si>
  <si>
    <t>宝石翼楼标准特大床房&lt;2人入住&gt;&lt;不退款&gt;&lt;早餐&gt;</t>
  </si>
  <si>
    <t>ZHANG/YAWEN</t>
  </si>
  <si>
    <t xml:space="preserve">4647659	</t>
  </si>
  <si>
    <t xml:space="preserve">65308038	</t>
  </si>
  <si>
    <t xml:space="preserve">999230134722711	</t>
  </si>
  <si>
    <t>[吉隆坡]吉隆坡市中心智选假日酒店(Holiday Inn Express Kuala Lumpur City Centre, an IHG Hotel)(55337198)</t>
  </si>
  <si>
    <t>标准两张单人床房&lt;2人入住&gt;&lt;不退款&gt;&lt;早餐&gt;</t>
  </si>
  <si>
    <t>CHAN/KAM TONG</t>
  </si>
  <si>
    <t xml:space="preserve">4683350	</t>
  </si>
  <si>
    <t xml:space="preserve">424050	</t>
  </si>
  <si>
    <t xml:space="preserve">999230428663225	</t>
  </si>
  <si>
    <t>标准大床房&lt;2人入住&gt;&lt;不退款&gt;&lt;早餐&gt;</t>
  </si>
  <si>
    <t>MOH/KELVIN</t>
  </si>
  <si>
    <t xml:space="preserve">4732647	</t>
  </si>
  <si>
    <t xml:space="preserve">426484	</t>
  </si>
  <si>
    <t xml:space="preserve">999230535038636	</t>
  </si>
  <si>
    <t>宝石翼楼标准特大床房&lt;2人入住&gt;&lt;不退款&gt;</t>
  </si>
  <si>
    <t>Miyamoto/Kei</t>
  </si>
  <si>
    <t xml:space="preserve">4750275	</t>
  </si>
  <si>
    <t xml:space="preserve">69357300	</t>
  </si>
  <si>
    <t xml:space="preserve">999230553304559	</t>
  </si>
  <si>
    <t>CHIA/KAI SEAH</t>
  </si>
  <si>
    <t xml:space="preserve">4754911	</t>
  </si>
  <si>
    <t xml:space="preserve">68733233	</t>
  </si>
  <si>
    <t xml:space="preserve">999230591979370	</t>
  </si>
  <si>
    <t>[帕赛市]马尼拉纽波特市智选假日酒店(Holiday Inn Express Manila Newport City, an IHG Hotel)(55920163)</t>
  </si>
  <si>
    <t>标准房&lt;2人入住&gt;&lt;不退款&gt;&lt;早餐&gt;</t>
  </si>
  <si>
    <t>YAU/POK MAN</t>
  </si>
  <si>
    <t xml:space="preserve">4761056	</t>
  </si>
  <si>
    <t xml:space="preserve">1010019	</t>
  </si>
  <si>
    <t xml:space="preserve">999230592005492	</t>
  </si>
  <si>
    <t>CHENG/MICHAELCHAKMING</t>
  </si>
  <si>
    <t xml:space="preserve">4761070	</t>
  </si>
  <si>
    <t xml:space="preserve">1010020	</t>
  </si>
  <si>
    <t xml:space="preserve">999230592010085	</t>
  </si>
  <si>
    <t>TUNG/CHI LUN</t>
  </si>
  <si>
    <t xml:space="preserve">4761072	</t>
  </si>
  <si>
    <t xml:space="preserve">1010023	</t>
  </si>
  <si>
    <t>，</t>
  </si>
  <si>
    <t>14735.33 HKD</t>
  </si>
  <si>
    <t>A240301094136481</t>
  </si>
  <si>
    <t>A240301094202481</t>
  </si>
  <si>
    <t>总计：14735.33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</si>
  <si>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</si>
  <si>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</si>
  <si>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</si>
  <si>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</si>
  <si>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</si>
  <si>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</si>
  <si>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</si>
  <si>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</si>
  <si>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</si>
  <si>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</si>
  <si>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</si>
  <si>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</si>
  <si>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</si>
  <si>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</si>
  <si>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</si>
  <si>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</si>
  <si>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</si>
  <si>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</si>
  <si>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</si>
  <si>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2024-02-25</t>
  </si>
  <si>
    <t>4761072</t>
  </si>
  <si>
    <t>马尼拉纽波特市智选假日酒店</t>
  </si>
  <si>
    <t>TUNG CHI LUN</t>
  </si>
  <si>
    <t>2024-02-27</t>
  </si>
  <si>
    <t>退房日周结</t>
  </si>
  <si>
    <t>2068.02</t>
  </si>
  <si>
    <t>2242.24</t>
  </si>
  <si>
    <t>0</t>
  </si>
  <si>
    <t>0.00</t>
  </si>
  <si>
    <t>携程汇智国际直连</t>
  </si>
  <si>
    <t>925</t>
  </si>
  <si>
    <t>2024-02-25 20:01:59</t>
  </si>
  <si>
    <t>否</t>
  </si>
  <si>
    <t>汇智国际旅游发展有限公司</t>
  </si>
  <si>
    <t>直连</t>
  </si>
  <si>
    <t>菲律宾</t>
  </si>
  <si>
    <t>4761070</t>
  </si>
  <si>
    <t>CHENG MICHAELCHAKMING</t>
  </si>
  <si>
    <t>1034.01</t>
  </si>
  <si>
    <t>1121.12</t>
  </si>
  <si>
    <t>2024-02-25 20:02:10</t>
  </si>
  <si>
    <t>4761056</t>
  </si>
  <si>
    <t>YAU POK MAN</t>
  </si>
  <si>
    <t>2024-02-25 19:59:54</t>
  </si>
  <si>
    <t>2024-02-23</t>
  </si>
  <si>
    <t>4754911</t>
  </si>
  <si>
    <t>新加坡樟宜机场皇冠假日酒店</t>
  </si>
  <si>
    <t>CHIA KAI SEAH</t>
  </si>
  <si>
    <t>2024-02-26</t>
  </si>
  <si>
    <t>1591.00</t>
  </si>
  <si>
    <t>1725.78</t>
  </si>
  <si>
    <t>2024-02-25 18:31:14</t>
  </si>
  <si>
    <t>直采</t>
  </si>
  <si>
    <t>新加坡</t>
  </si>
  <si>
    <t>2024-02-22</t>
  </si>
  <si>
    <t>4750275</t>
  </si>
  <si>
    <t>Miyamoto Kei</t>
  </si>
  <si>
    <t>1726.72</t>
  </si>
  <si>
    <t>2024-02-23 11:21:04</t>
  </si>
  <si>
    <t>2024-02-17</t>
  </si>
  <si>
    <t>4732647</t>
  </si>
  <si>
    <t>吉隆坡市中心智选假日酒店</t>
  </si>
  <si>
    <t>MOH KELVIN</t>
  </si>
  <si>
    <t>324.00</t>
  </si>
  <si>
    <t>350.95</t>
  </si>
  <si>
    <t>2024-02-18 12:27:34</t>
  </si>
  <si>
    <t>马来西亚</t>
  </si>
  <si>
    <t>2024-02-03</t>
  </si>
  <si>
    <t>4683350</t>
  </si>
  <si>
    <t>CHAN KAM TONG</t>
  </si>
  <si>
    <t>1679.99</t>
  </si>
  <si>
    <t>1822.12</t>
  </si>
  <si>
    <t>2024-02-04 13:47:22</t>
  </si>
  <si>
    <t>2024-01-26</t>
  </si>
  <si>
    <t>4647659</t>
  </si>
  <si>
    <t>ZHANG YAWEN</t>
  </si>
  <si>
    <t>1790.00</t>
  </si>
  <si>
    <t>1945.86</t>
  </si>
  <si>
    <t>2024-01-29 10:32:56</t>
  </si>
  <si>
    <t>2024-01-16</t>
  </si>
  <si>
    <t>4602740</t>
  </si>
  <si>
    <t>日内瓦国家中心宜必思酒店</t>
  </si>
  <si>
    <t>HLAVAC JAN</t>
  </si>
  <si>
    <t>1032.41</t>
  </si>
  <si>
    <t>1123.65</t>
  </si>
  <si>
    <t>2024-01-16 13:11:21</t>
  </si>
  <si>
    <t>瑞士</t>
  </si>
  <si>
    <t>2023-12-31</t>
  </si>
  <si>
    <t>4523164</t>
  </si>
  <si>
    <t>迈阿密机场铂尔曼酒店</t>
  </si>
  <si>
    <t>RENOWDEN JOHN</t>
  </si>
  <si>
    <t>1418.24</t>
  </si>
  <si>
    <t>1555.77</t>
  </si>
  <si>
    <t>2023-12-31 08:15:45</t>
  </si>
  <si>
    <t>美国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</si>
</sst>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15</xdr:col>
      <xdr:colOff>371475</xdr:colOff>
      <xdr:row>55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172825" cy="477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45344</v>
      </c>
      <c r="G2" s="6">
        <v>45349</v>
      </c>
      <c r="H2" s="4">
        <v>1</v>
      </c>
      <c r="I2" s="4">
        <v>5</v>
      </c>
      <c r="J2" s="4">
        <v>5</v>
      </c>
      <c r="K2" s="4" t="s">
        <v>30</v>
      </c>
      <c r="L2" s="4">
        <v>1815.99</v>
      </c>
      <c r="M2" s="4">
        <v>1815.99</v>
      </c>
      <c r="N2" s="4" t="s">
        <v>31</v>
      </c>
      <c r="O2" s="4" t="s">
        <v>32</v>
      </c>
      <c r="P2" s="4" t="s">
        <v>33</v>
      </c>
      <c r="Q2" s="4">
        <v>0</v>
      </c>
      <c r="R2" s="7">
        <v>45117</v>
      </c>
      <c r="S2" s="6">
        <v>45352</v>
      </c>
      <c r="T2" s="4" t="s">
        <v>34</v>
      </c>
      <c r="U2" s="4">
        <v>1815.99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45344</v>
      </c>
      <c r="G3" s="6">
        <v>45349</v>
      </c>
      <c r="H3" s="4">
        <v>1</v>
      </c>
      <c r="I3" s="4">
        <v>5</v>
      </c>
      <c r="J3" s="4">
        <v>5</v>
      </c>
      <c r="K3" s="4" t="s">
        <v>30</v>
      </c>
      <c r="L3" s="4">
        <v>-1815.99</v>
      </c>
      <c r="M3" s="4">
        <v>-1815.99</v>
      </c>
      <c r="N3" s="4" t="s">
        <v>31</v>
      </c>
      <c r="O3" s="4" t="s">
        <v>32</v>
      </c>
      <c r="P3" s="4" t="s">
        <v>33</v>
      </c>
      <c r="Q3" s="4">
        <v>0</v>
      </c>
      <c r="R3" s="7">
        <v>45117</v>
      </c>
      <c r="S3" s="6">
        <v>45352</v>
      </c>
      <c r="T3" s="4" t="s">
        <v>34</v>
      </c>
      <c r="U3" s="4">
        <v>-1815.99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45348</v>
      </c>
      <c r="G4" s="6">
        <v>45349</v>
      </c>
      <c r="H4" s="4">
        <v>1</v>
      </c>
      <c r="I4" s="4">
        <v>1</v>
      </c>
      <c r="J4" s="4">
        <v>1</v>
      </c>
      <c r="K4" s="4" t="s">
        <v>30</v>
      </c>
      <c r="L4" s="4">
        <v>1042.13</v>
      </c>
      <c r="M4" s="4">
        <v>1042.13</v>
      </c>
      <c r="N4" s="4" t="s">
        <v>41</v>
      </c>
      <c r="O4" s="4" t="s">
        <v>32</v>
      </c>
      <c r="P4" s="4" t="s">
        <v>33</v>
      </c>
      <c r="Q4" s="4">
        <v>0</v>
      </c>
      <c r="R4" s="7">
        <v>45183</v>
      </c>
      <c r="S4" s="6">
        <v>45352</v>
      </c>
      <c r="T4" s="4" t="s">
        <v>34</v>
      </c>
      <c r="U4" s="4">
        <v>1042.13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45348</v>
      </c>
      <c r="G5" s="6">
        <v>45349</v>
      </c>
      <c r="H5" s="4">
        <v>1</v>
      </c>
      <c r="I5" s="4">
        <v>1</v>
      </c>
      <c r="J5" s="4">
        <v>1</v>
      </c>
      <c r="K5" s="4" t="s">
        <v>30</v>
      </c>
      <c r="L5" s="4">
        <v>-1042.13</v>
      </c>
      <c r="M5" s="4">
        <v>-1042.13</v>
      </c>
      <c r="N5" s="4" t="s">
        <v>41</v>
      </c>
      <c r="O5" s="4" t="s">
        <v>32</v>
      </c>
      <c r="P5" s="4" t="s">
        <v>33</v>
      </c>
      <c r="Q5" s="4">
        <v>0</v>
      </c>
      <c r="R5" s="7">
        <v>45183</v>
      </c>
      <c r="S5" s="6">
        <v>45352</v>
      </c>
      <c r="T5" s="4" t="s">
        <v>34</v>
      </c>
      <c r="U5" s="4">
        <v>-1042.13</v>
      </c>
      <c r="V5" s="4">
        <v>0</v>
      </c>
      <c r="W5" s="4">
        <v>0</v>
      </c>
      <c r="X5" s="4" t="s">
        <v>42</v>
      </c>
      <c r="Y5" s="4" t="s">
        <v>43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45348</v>
      </c>
      <c r="G6" s="6">
        <v>45349</v>
      </c>
      <c r="H6" s="4">
        <v>1</v>
      </c>
      <c r="I6" s="4">
        <v>1</v>
      </c>
      <c r="J6" s="4">
        <v>1</v>
      </c>
      <c r="K6" s="4" t="s">
        <v>30</v>
      </c>
      <c r="L6" s="4">
        <v>154.22</v>
      </c>
      <c r="M6" s="4">
        <v>154.22</v>
      </c>
      <c r="N6" s="4" t="s">
        <v>47</v>
      </c>
      <c r="O6" s="4" t="s">
        <v>32</v>
      </c>
      <c r="P6" s="4" t="s">
        <v>33</v>
      </c>
      <c r="Q6" s="4">
        <v>0</v>
      </c>
      <c r="R6" s="7">
        <v>45236.0000115741</v>
      </c>
      <c r="S6" s="6">
        <v>45352</v>
      </c>
      <c r="T6" s="4" t="s">
        <v>34</v>
      </c>
      <c r="U6" s="4">
        <v>154.22</v>
      </c>
      <c r="V6" s="4">
        <v>0</v>
      </c>
      <c r="W6" s="4">
        <v>0</v>
      </c>
      <c r="X6" s="4" t="s">
        <v>48</v>
      </c>
      <c r="Y6" s="4" t="s">
        <v>43</v>
      </c>
    </row>
    <row r="7" s="4" customFormat="1" spans="1:25">
      <c r="A7" s="4" t="s">
        <v>44</v>
      </c>
      <c r="B7" s="4" t="s">
        <v>26</v>
      </c>
      <c r="C7" s="4" t="s">
        <v>37</v>
      </c>
      <c r="D7" s="4" t="s">
        <v>45</v>
      </c>
      <c r="E7" s="4" t="s">
        <v>46</v>
      </c>
      <c r="F7" s="6">
        <v>45348</v>
      </c>
      <c r="G7" s="6">
        <v>45349</v>
      </c>
      <c r="H7" s="4">
        <v>1</v>
      </c>
      <c r="I7" s="4">
        <v>1</v>
      </c>
      <c r="J7" s="4">
        <v>1</v>
      </c>
      <c r="K7" s="4" t="s">
        <v>30</v>
      </c>
      <c r="L7" s="4">
        <v>-154.22</v>
      </c>
      <c r="M7" s="4">
        <v>-154.22</v>
      </c>
      <c r="N7" s="4" t="s">
        <v>47</v>
      </c>
      <c r="O7" s="4" t="s">
        <v>32</v>
      </c>
      <c r="P7" s="4" t="s">
        <v>33</v>
      </c>
      <c r="Q7" s="4">
        <v>0</v>
      </c>
      <c r="R7" s="7">
        <v>45236.0000115741</v>
      </c>
      <c r="S7" s="6">
        <v>45352</v>
      </c>
      <c r="T7" s="4" t="s">
        <v>34</v>
      </c>
      <c r="U7" s="4">
        <v>-154.22</v>
      </c>
      <c r="V7" s="4">
        <v>0</v>
      </c>
      <c r="W7" s="4">
        <v>0</v>
      </c>
      <c r="X7" s="4" t="s">
        <v>48</v>
      </c>
      <c r="Y7" s="4" t="s">
        <v>43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45348</v>
      </c>
      <c r="G8" s="6">
        <v>45349</v>
      </c>
      <c r="H8" s="4">
        <v>1</v>
      </c>
      <c r="I8" s="4">
        <v>1</v>
      </c>
      <c r="J8" s="4">
        <v>1</v>
      </c>
      <c r="K8" s="4" t="s">
        <v>30</v>
      </c>
      <c r="L8" s="4">
        <v>1555.77</v>
      </c>
      <c r="M8" s="4">
        <v>1555.77</v>
      </c>
      <c r="N8" s="4" t="s">
        <v>52</v>
      </c>
      <c r="O8" s="4" t="s">
        <v>32</v>
      </c>
      <c r="P8" s="4" t="s">
        <v>33</v>
      </c>
      <c r="Q8" s="4">
        <v>0</v>
      </c>
      <c r="R8" s="7">
        <v>45291.0000115741</v>
      </c>
      <c r="S8" s="6">
        <v>45352</v>
      </c>
      <c r="T8" s="4" t="s">
        <v>34</v>
      </c>
      <c r="U8" s="4">
        <v>1555.77</v>
      </c>
      <c r="V8" s="4">
        <v>0</v>
      </c>
      <c r="W8" s="4">
        <v>0</v>
      </c>
      <c r="X8" s="4" t="s">
        <v>53</v>
      </c>
      <c r="Y8" s="4" t="s">
        <v>43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45348</v>
      </c>
      <c r="G9" s="6">
        <v>45349</v>
      </c>
      <c r="H9" s="4">
        <v>1</v>
      </c>
      <c r="I9" s="4">
        <v>1</v>
      </c>
      <c r="J9" s="4">
        <v>1</v>
      </c>
      <c r="K9" s="4" t="s">
        <v>30</v>
      </c>
      <c r="L9" s="4">
        <v>1123.65</v>
      </c>
      <c r="M9" s="4">
        <v>1123.65</v>
      </c>
      <c r="N9" s="4" t="s">
        <v>57</v>
      </c>
      <c r="O9" s="4" t="s">
        <v>32</v>
      </c>
      <c r="P9" s="4" t="s">
        <v>33</v>
      </c>
      <c r="Q9" s="4">
        <v>0</v>
      </c>
      <c r="R9" s="7">
        <v>45307</v>
      </c>
      <c r="S9" s="6">
        <v>45352</v>
      </c>
      <c r="T9" s="4" t="s">
        <v>34</v>
      </c>
      <c r="U9" s="4">
        <v>1123.65</v>
      </c>
      <c r="V9" s="4">
        <v>0</v>
      </c>
      <c r="W9" s="4">
        <v>0</v>
      </c>
      <c r="X9" s="4" t="s">
        <v>58</v>
      </c>
      <c r="Y9" s="4" t="s">
        <v>43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45348</v>
      </c>
      <c r="G10" s="6">
        <v>45349</v>
      </c>
      <c r="H10" s="4">
        <v>1</v>
      </c>
      <c r="I10" s="4">
        <v>1</v>
      </c>
      <c r="J10" s="4">
        <v>1</v>
      </c>
      <c r="K10" s="4" t="s">
        <v>30</v>
      </c>
      <c r="L10" s="4">
        <v>1945.86</v>
      </c>
      <c r="M10" s="4">
        <v>1945.86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45317.0000115741</v>
      </c>
      <c r="S10" s="6">
        <v>45352</v>
      </c>
      <c r="T10" s="4" t="s">
        <v>34</v>
      </c>
      <c r="U10" s="4">
        <v>1945.86</v>
      </c>
      <c r="V10" s="4">
        <v>0</v>
      </c>
      <c r="W10" s="4">
        <v>0</v>
      </c>
      <c r="X10" s="4" t="s">
        <v>63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45344</v>
      </c>
      <c r="G11" s="6">
        <v>45349</v>
      </c>
      <c r="H11" s="4">
        <v>1</v>
      </c>
      <c r="I11" s="4">
        <v>5</v>
      </c>
      <c r="J11" s="4">
        <v>5</v>
      </c>
      <c r="K11" s="4" t="s">
        <v>30</v>
      </c>
      <c r="L11" s="4">
        <v>1822.12</v>
      </c>
      <c r="M11" s="4">
        <v>1822.12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45325.0000115741</v>
      </c>
      <c r="S11" s="6">
        <v>45352</v>
      </c>
      <c r="T11" s="4" t="s">
        <v>34</v>
      </c>
      <c r="U11" s="4">
        <v>1822.12</v>
      </c>
      <c r="V11" s="4">
        <v>0</v>
      </c>
      <c r="W11" s="4">
        <v>0</v>
      </c>
      <c r="X11" s="4" t="s">
        <v>69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66</v>
      </c>
      <c r="E12" s="4" t="s">
        <v>72</v>
      </c>
      <c r="F12" s="6">
        <v>45348</v>
      </c>
      <c r="G12" s="6">
        <v>45349</v>
      </c>
      <c r="H12" s="4">
        <v>1</v>
      </c>
      <c r="I12" s="4">
        <v>1</v>
      </c>
      <c r="J12" s="4">
        <v>1</v>
      </c>
      <c r="K12" s="4" t="s">
        <v>30</v>
      </c>
      <c r="L12" s="4">
        <v>350.95</v>
      </c>
      <c r="M12" s="4">
        <v>350.95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45339.0000115741</v>
      </c>
      <c r="S12" s="6">
        <v>45352</v>
      </c>
      <c r="T12" s="4" t="s">
        <v>34</v>
      </c>
      <c r="U12" s="4">
        <v>350.95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60</v>
      </c>
      <c r="E13" s="4" t="s">
        <v>77</v>
      </c>
      <c r="F13" s="6">
        <v>45348</v>
      </c>
      <c r="G13" s="6">
        <v>45349</v>
      </c>
      <c r="H13" s="4">
        <v>1</v>
      </c>
      <c r="I13" s="4">
        <v>1</v>
      </c>
      <c r="J13" s="4">
        <v>1</v>
      </c>
      <c r="K13" s="4" t="s">
        <v>30</v>
      </c>
      <c r="L13" s="4">
        <v>1726.72</v>
      </c>
      <c r="M13" s="4">
        <v>1726.72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45344</v>
      </c>
      <c r="S13" s="6">
        <v>45352</v>
      </c>
      <c r="T13" s="4" t="s">
        <v>34</v>
      </c>
      <c r="U13" s="4">
        <v>1726.72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60</v>
      </c>
      <c r="E14" s="4" t="s">
        <v>77</v>
      </c>
      <c r="F14" s="6">
        <v>45348</v>
      </c>
      <c r="G14" s="6">
        <v>45349</v>
      </c>
      <c r="H14" s="4">
        <v>1</v>
      </c>
      <c r="I14" s="4">
        <v>1</v>
      </c>
      <c r="J14" s="4">
        <v>1</v>
      </c>
      <c r="K14" s="4" t="s">
        <v>30</v>
      </c>
      <c r="L14" s="4">
        <v>1725.78</v>
      </c>
      <c r="M14" s="4">
        <v>1725.78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45345.0000115741</v>
      </c>
      <c r="S14" s="6">
        <v>45352</v>
      </c>
      <c r="T14" s="4" t="s">
        <v>34</v>
      </c>
      <c r="U14" s="4">
        <v>1725.78</v>
      </c>
      <c r="V14" s="4">
        <v>0</v>
      </c>
      <c r="W14" s="4">
        <v>0</v>
      </c>
      <c r="X14" s="4" t="s">
        <v>83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45347</v>
      </c>
      <c r="G15" s="6">
        <v>45349</v>
      </c>
      <c r="H15" s="4">
        <v>1</v>
      </c>
      <c r="I15" s="4">
        <v>2</v>
      </c>
      <c r="J15" s="4">
        <v>2</v>
      </c>
      <c r="K15" s="4" t="s">
        <v>30</v>
      </c>
      <c r="L15" s="4">
        <v>1121.12</v>
      </c>
      <c r="M15" s="4">
        <v>1121.12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45347.0000115741</v>
      </c>
      <c r="S15" s="6">
        <v>45352</v>
      </c>
      <c r="T15" s="4" t="s">
        <v>34</v>
      </c>
      <c r="U15" s="4">
        <v>1121.12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45347</v>
      </c>
      <c r="G16" s="6">
        <v>45349</v>
      </c>
      <c r="H16" s="4">
        <v>1</v>
      </c>
      <c r="I16" s="4">
        <v>2</v>
      </c>
      <c r="J16" s="4">
        <v>2</v>
      </c>
      <c r="K16" s="4" t="s">
        <v>30</v>
      </c>
      <c r="L16" s="4">
        <v>1121.12</v>
      </c>
      <c r="M16" s="4">
        <v>1121.12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45347.0000115741</v>
      </c>
      <c r="S16" s="6">
        <v>45352</v>
      </c>
      <c r="T16" s="4" t="s">
        <v>34</v>
      </c>
      <c r="U16" s="4">
        <v>1121.12</v>
      </c>
      <c r="V16" s="4">
        <v>0</v>
      </c>
      <c r="W16" s="4">
        <v>0</v>
      </c>
      <c r="X16" s="4" t="s">
        <v>93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45347</v>
      </c>
      <c r="G17" s="6">
        <v>45349</v>
      </c>
      <c r="H17" s="4">
        <v>2</v>
      </c>
      <c r="I17" s="4">
        <v>2</v>
      </c>
      <c r="J17" s="4">
        <v>4</v>
      </c>
      <c r="K17" s="4" t="s">
        <v>30</v>
      </c>
      <c r="L17" s="4">
        <v>2242.24</v>
      </c>
      <c r="M17" s="4">
        <v>2242.24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45347</v>
      </c>
      <c r="S17" s="6">
        <v>45352</v>
      </c>
      <c r="T17" s="4" t="s">
        <v>34</v>
      </c>
      <c r="U17" s="4">
        <v>2242.24</v>
      </c>
      <c r="V17" s="4">
        <v>0</v>
      </c>
      <c r="W17" s="4">
        <v>0</v>
      </c>
      <c r="X17" s="4" t="s">
        <v>97</v>
      </c>
      <c r="Y17" s="4" t="s">
        <v>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C2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hidden="1" spans="1:9">
      <c r="A2" s="5">
        <v>999225241489466</v>
      </c>
      <c r="B2" s="6">
        <v>45344</v>
      </c>
      <c r="C2" s="6">
        <v>45349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999226777564815</v>
      </c>
      <c r="B3" s="6">
        <v>45348</v>
      </c>
      <c r="C3" s="6">
        <v>45349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4" si="0">D3-E3</f>
        <v>#N/A</v>
      </c>
      <c r="H3" s="4" t="e">
        <f t="shared" ref="H3:H14" si="1">$H$1&amp;F3</f>
        <v>#N/A</v>
      </c>
      <c r="I3" s="4" t="e">
        <f>VLOOKUP(A3,HOP!A:U,21,0)</f>
        <v>#N/A</v>
      </c>
    </row>
    <row r="4" s="4" customFormat="1" hidden="1" spans="1:9">
      <c r="A4" s="5">
        <v>999228340338954</v>
      </c>
      <c r="B4" s="6">
        <v>45348</v>
      </c>
      <c r="C4" s="6">
        <v>45349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999229450517600</v>
      </c>
      <c r="B5" s="6">
        <v>45348</v>
      </c>
      <c r="C5" s="6">
        <v>45349</v>
      </c>
      <c r="D5" s="4">
        <v>1555.77</v>
      </c>
      <c r="E5" s="4" t="str">
        <f>VLOOKUP(A5,HOP!A:L,12,0)</f>
        <v>1555.77</v>
      </c>
      <c r="F5" s="4" t="str">
        <f>VLOOKUP(A5,HOP!A:C,3,0)</f>
        <v>4523164</v>
      </c>
      <c r="G5" s="4">
        <f t="shared" si="0"/>
        <v>0</v>
      </c>
      <c r="H5" s="4" t="str">
        <f t="shared" si="1"/>
        <v>，4523164</v>
      </c>
      <c r="I5" s="4" t="str">
        <f>VLOOKUP(A5,HOP!A:U,21,0)</f>
        <v>直连</v>
      </c>
    </row>
    <row r="6" s="4" customFormat="1" spans="1:9">
      <c r="A6" s="5">
        <v>999229741686878</v>
      </c>
      <c r="B6" s="6">
        <v>45348</v>
      </c>
      <c r="C6" s="6">
        <v>45349</v>
      </c>
      <c r="D6" s="4">
        <v>1123.65</v>
      </c>
      <c r="E6" s="4" t="str">
        <f>VLOOKUP(A6,HOP!A:L,12,0)</f>
        <v>1123.65</v>
      </c>
      <c r="F6" s="4" t="str">
        <f>VLOOKUP(A6,HOP!A:C,3,0)</f>
        <v>4602740</v>
      </c>
      <c r="G6" s="4">
        <f t="shared" si="0"/>
        <v>0</v>
      </c>
      <c r="H6" s="4" t="str">
        <f t="shared" si="1"/>
        <v>，4602740</v>
      </c>
      <c r="I6" s="4" t="str">
        <f>VLOOKUP(A6,HOP!A:U,21,0)</f>
        <v>直连</v>
      </c>
    </row>
    <row r="7" s="4" customFormat="1" spans="1:9">
      <c r="A7" s="5">
        <v>999229934055442</v>
      </c>
      <c r="B7" s="6">
        <v>45348</v>
      </c>
      <c r="C7" s="6">
        <v>45349</v>
      </c>
      <c r="D7" s="4">
        <v>1945.86</v>
      </c>
      <c r="E7" s="4" t="str">
        <f>VLOOKUP(A7,HOP!A:L,12,0)</f>
        <v>1945.86</v>
      </c>
      <c r="F7" s="4" t="str">
        <f>VLOOKUP(A7,HOP!A:C,3,0)</f>
        <v>4647659</v>
      </c>
      <c r="G7" s="4">
        <f t="shared" si="0"/>
        <v>0</v>
      </c>
      <c r="H7" s="4" t="str">
        <f t="shared" si="1"/>
        <v>，4647659</v>
      </c>
      <c r="I7" s="4" t="str">
        <f>VLOOKUP(A7,HOP!A:U,21,0)</f>
        <v>直采</v>
      </c>
    </row>
    <row r="8" s="4" customFormat="1" spans="1:9">
      <c r="A8" s="5">
        <v>999230134722711</v>
      </c>
      <c r="B8" s="6">
        <v>45344</v>
      </c>
      <c r="C8" s="6">
        <v>45349</v>
      </c>
      <c r="D8" s="4">
        <v>1822.12</v>
      </c>
      <c r="E8" s="4" t="str">
        <f>VLOOKUP(A8,HOP!A:L,12,0)</f>
        <v>1822.12</v>
      </c>
      <c r="F8" s="4" t="str">
        <f>VLOOKUP(A8,HOP!A:C,3,0)</f>
        <v>4683350</v>
      </c>
      <c r="G8" s="4">
        <f t="shared" si="0"/>
        <v>0</v>
      </c>
      <c r="H8" s="4" t="str">
        <f t="shared" si="1"/>
        <v>，4683350</v>
      </c>
      <c r="I8" s="4" t="str">
        <f>VLOOKUP(A8,HOP!A:U,21,0)</f>
        <v>直采</v>
      </c>
    </row>
    <row r="9" s="4" customFormat="1" spans="1:9">
      <c r="A9" s="5">
        <v>999230428663225</v>
      </c>
      <c r="B9" s="6">
        <v>45348</v>
      </c>
      <c r="C9" s="6">
        <v>45349</v>
      </c>
      <c r="D9" s="4">
        <v>350.95</v>
      </c>
      <c r="E9" s="4" t="str">
        <f>VLOOKUP(A9,HOP!A:L,12,0)</f>
        <v>350.95</v>
      </c>
      <c r="F9" s="4" t="str">
        <f>VLOOKUP(A9,HOP!A:C,3,0)</f>
        <v>4732647</v>
      </c>
      <c r="G9" s="4">
        <f t="shared" si="0"/>
        <v>0</v>
      </c>
      <c r="H9" s="4" t="str">
        <f t="shared" si="1"/>
        <v>，4732647</v>
      </c>
      <c r="I9" s="4" t="str">
        <f>VLOOKUP(A9,HOP!A:U,21,0)</f>
        <v>直采</v>
      </c>
    </row>
    <row r="10" s="4" customFormat="1" spans="1:9">
      <c r="A10" s="5">
        <v>999230535038636</v>
      </c>
      <c r="B10" s="6">
        <v>45348</v>
      </c>
      <c r="C10" s="6">
        <v>45349</v>
      </c>
      <c r="D10" s="4">
        <v>1726.72</v>
      </c>
      <c r="E10" s="4" t="str">
        <f>VLOOKUP(A10,HOP!A:L,12,0)</f>
        <v>1726.72</v>
      </c>
      <c r="F10" s="4" t="str">
        <f>VLOOKUP(A10,HOP!A:C,3,0)</f>
        <v>4750275</v>
      </c>
      <c r="G10" s="4">
        <f t="shared" si="0"/>
        <v>0</v>
      </c>
      <c r="H10" s="4" t="str">
        <f t="shared" si="1"/>
        <v>，4750275</v>
      </c>
      <c r="I10" s="4" t="str">
        <f>VLOOKUP(A10,HOP!A:U,21,0)</f>
        <v>直采</v>
      </c>
    </row>
    <row r="11" s="4" customFormat="1" spans="1:9">
      <c r="A11" s="5">
        <v>999230553304559</v>
      </c>
      <c r="B11" s="6">
        <v>45348</v>
      </c>
      <c r="C11" s="6">
        <v>45349</v>
      </c>
      <c r="D11" s="4">
        <v>1725.78</v>
      </c>
      <c r="E11" s="4" t="str">
        <f>VLOOKUP(A11,HOP!A:L,12,0)</f>
        <v>1725.78</v>
      </c>
      <c r="F11" s="4" t="str">
        <f>VLOOKUP(A11,HOP!A:C,3,0)</f>
        <v>4754911</v>
      </c>
      <c r="G11" s="4">
        <f t="shared" si="0"/>
        <v>0</v>
      </c>
      <c r="H11" s="4" t="str">
        <f t="shared" si="1"/>
        <v>，4754911</v>
      </c>
      <c r="I11" s="4" t="str">
        <f>VLOOKUP(A11,HOP!A:U,21,0)</f>
        <v>直采</v>
      </c>
    </row>
    <row r="12" s="4" customFormat="1" spans="1:9">
      <c r="A12" s="5">
        <v>999230591979370</v>
      </c>
      <c r="B12" s="6">
        <v>45347</v>
      </c>
      <c r="C12" s="6">
        <v>45349</v>
      </c>
      <c r="D12" s="4">
        <v>1121.12</v>
      </c>
      <c r="E12" s="4" t="str">
        <f>VLOOKUP(A12,HOP!A:L,12,0)</f>
        <v>1121.12</v>
      </c>
      <c r="F12" s="4" t="str">
        <f>VLOOKUP(A12,HOP!A:C,3,0)</f>
        <v>4761056</v>
      </c>
      <c r="G12" s="4">
        <f t="shared" si="0"/>
        <v>0</v>
      </c>
      <c r="H12" s="4" t="str">
        <f t="shared" si="1"/>
        <v>，4761056</v>
      </c>
      <c r="I12" s="4" t="str">
        <f>VLOOKUP(A12,HOP!A:U,21,0)</f>
        <v>直连</v>
      </c>
    </row>
    <row r="13" s="4" customFormat="1" spans="1:9">
      <c r="A13" s="5">
        <v>999230592005492</v>
      </c>
      <c r="B13" s="6">
        <v>45347</v>
      </c>
      <c r="C13" s="6">
        <v>45349</v>
      </c>
      <c r="D13" s="4">
        <v>1121.12</v>
      </c>
      <c r="E13" s="4" t="str">
        <f>VLOOKUP(A13,HOP!A:L,12,0)</f>
        <v>1121.12</v>
      </c>
      <c r="F13" s="4" t="str">
        <f>VLOOKUP(A13,HOP!A:C,3,0)</f>
        <v>4761070</v>
      </c>
      <c r="G13" s="4">
        <f t="shared" si="0"/>
        <v>0</v>
      </c>
      <c r="H13" s="4" t="str">
        <f t="shared" si="1"/>
        <v>，4761070</v>
      </c>
      <c r="I13" s="4" t="str">
        <f>VLOOKUP(A13,HOP!A:U,21,0)</f>
        <v>直连</v>
      </c>
    </row>
    <row r="14" s="4" customFormat="1" spans="1:9">
      <c r="A14" s="5">
        <v>999230592010085</v>
      </c>
      <c r="B14" s="6">
        <v>45347</v>
      </c>
      <c r="C14" s="6">
        <v>45349</v>
      </c>
      <c r="D14" s="4">
        <v>2242.24</v>
      </c>
      <c r="E14" s="4" t="str">
        <f>VLOOKUP(A14,HOP!A:L,12,0)</f>
        <v>2242.24</v>
      </c>
      <c r="F14" s="4" t="str">
        <f>VLOOKUP(A14,HOP!A:C,3,0)</f>
        <v>4761072</v>
      </c>
      <c r="G14" s="4">
        <f t="shared" si="0"/>
        <v>0</v>
      </c>
      <c r="H14" s="4" t="str">
        <f t="shared" si="1"/>
        <v>，4761072</v>
      </c>
      <c r="I14" s="4" t="str">
        <f>VLOOKUP(A14,HOP!A:U,21,0)</f>
        <v>直连</v>
      </c>
    </row>
    <row r="16" spans="4:4">
      <c r="D16" s="4">
        <f>SUM(D2:D15)</f>
        <v>14735.33</v>
      </c>
    </row>
    <row r="18" spans="4:4">
      <c r="D18" s="4" t="s">
        <v>100</v>
      </c>
    </row>
    <row r="22" spans="1:3">
      <c r="A22" s="4" t="s">
        <v>101</v>
      </c>
      <c r="C22" s="4">
        <v>7571.43</v>
      </c>
    </row>
    <row r="23" spans="1:3">
      <c r="A23" s="4" t="s">
        <v>102</v>
      </c>
      <c r="C23" s="4">
        <v>7163.9</v>
      </c>
    </row>
    <row r="24" spans="1:3">
      <c r="A24" s="4" t="s">
        <v>103</v>
      </c>
      <c r="C24" s="4">
        <f>SUBTOTAL(9,C22:C23)</f>
        <v>14735.33</v>
      </c>
    </row>
  </sheetData>
  <autoFilter ref="A1:XFD18">
    <filterColumn colId="3">
      <filters blank="1">
        <filter val="1121.12"/>
        <filter val="1726.72"/>
        <filter val="1822.12"/>
        <filter val="14735.33"/>
        <filter val="14735.33 HKD"/>
        <filter val="2242.24"/>
        <filter val="350.95"/>
        <filter val="1123.65"/>
        <filter val="1945.86"/>
        <filter val="1555.77"/>
        <filter val="1725.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  <c r="V1" s="2" t="s">
        <v>122</v>
      </c>
    </row>
    <row r="2" s="1" customFormat="1" spans="1:22">
      <c r="A2" s="3">
        <v>999230592010085</v>
      </c>
      <c r="B2" s="1" t="s">
        <v>123</v>
      </c>
      <c r="C2" s="1" t="s">
        <v>124</v>
      </c>
      <c r="D2" s="1" t="s">
        <v>125</v>
      </c>
      <c r="E2" s="1" t="s">
        <v>126</v>
      </c>
      <c r="F2" s="1" t="s">
        <v>123</v>
      </c>
      <c r="G2" s="1" t="s">
        <v>127</v>
      </c>
      <c r="H2" s="1" t="s">
        <v>128</v>
      </c>
      <c r="I2" s="1" t="s">
        <v>129</v>
      </c>
      <c r="J2" s="1" t="s">
        <v>30</v>
      </c>
      <c r="K2" s="1" t="s">
        <v>130</v>
      </c>
      <c r="L2" s="1" t="s">
        <v>130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  <c r="V2" s="1" t="s">
        <v>139</v>
      </c>
    </row>
    <row r="3" s="1" customFormat="1" spans="1:22">
      <c r="A3" s="3">
        <v>999230592005492</v>
      </c>
      <c r="B3" s="1" t="s">
        <v>123</v>
      </c>
      <c r="C3" s="1" t="s">
        <v>140</v>
      </c>
      <c r="D3" s="1" t="s">
        <v>125</v>
      </c>
      <c r="E3" s="1" t="s">
        <v>141</v>
      </c>
      <c r="F3" s="1" t="s">
        <v>123</v>
      </c>
      <c r="G3" s="1" t="s">
        <v>127</v>
      </c>
      <c r="H3" s="1" t="s">
        <v>128</v>
      </c>
      <c r="I3" s="1" t="s">
        <v>142</v>
      </c>
      <c r="J3" s="1" t="s">
        <v>30</v>
      </c>
      <c r="K3" s="1" t="s">
        <v>143</v>
      </c>
      <c r="L3" s="1" t="s">
        <v>143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144</v>
      </c>
      <c r="S3" s="1" t="s">
        <v>136</v>
      </c>
      <c r="T3" s="1" t="s">
        <v>137</v>
      </c>
      <c r="U3" s="1" t="s">
        <v>138</v>
      </c>
      <c r="V3" s="1" t="s">
        <v>139</v>
      </c>
    </row>
    <row r="4" s="1" customFormat="1" spans="1:22">
      <c r="A4" s="3">
        <v>999230591979370</v>
      </c>
      <c r="B4" s="1" t="s">
        <v>123</v>
      </c>
      <c r="C4" s="1" t="s">
        <v>145</v>
      </c>
      <c r="D4" s="1" t="s">
        <v>125</v>
      </c>
      <c r="E4" s="1" t="s">
        <v>146</v>
      </c>
      <c r="F4" s="1" t="s">
        <v>123</v>
      </c>
      <c r="G4" s="1" t="s">
        <v>127</v>
      </c>
      <c r="H4" s="1" t="s">
        <v>128</v>
      </c>
      <c r="I4" s="1" t="s">
        <v>142</v>
      </c>
      <c r="J4" s="1" t="s">
        <v>30</v>
      </c>
      <c r="K4" s="1" t="s">
        <v>143</v>
      </c>
      <c r="L4" s="1" t="s">
        <v>143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147</v>
      </c>
      <c r="S4" s="1" t="s">
        <v>136</v>
      </c>
      <c r="T4" s="1" t="s">
        <v>137</v>
      </c>
      <c r="U4" s="1" t="s">
        <v>138</v>
      </c>
      <c r="V4" s="1" t="s">
        <v>139</v>
      </c>
    </row>
    <row r="5" s="1" customFormat="1" spans="1:22">
      <c r="A5" s="3">
        <v>999230553304559</v>
      </c>
      <c r="B5" s="1" t="s">
        <v>148</v>
      </c>
      <c r="C5" s="1" t="s">
        <v>149</v>
      </c>
      <c r="D5" s="1" t="s">
        <v>150</v>
      </c>
      <c r="E5" s="1" t="s">
        <v>151</v>
      </c>
      <c r="F5" s="1" t="s">
        <v>152</v>
      </c>
      <c r="G5" s="1" t="s">
        <v>127</v>
      </c>
      <c r="H5" s="1" t="s">
        <v>128</v>
      </c>
      <c r="I5" s="1" t="s">
        <v>153</v>
      </c>
      <c r="J5" s="1" t="s">
        <v>30</v>
      </c>
      <c r="K5" s="1" t="s">
        <v>154</v>
      </c>
      <c r="L5" s="1" t="s">
        <v>154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155</v>
      </c>
      <c r="S5" s="1" t="s">
        <v>136</v>
      </c>
      <c r="T5" s="1" t="s">
        <v>137</v>
      </c>
      <c r="U5" s="1" t="s">
        <v>156</v>
      </c>
      <c r="V5" s="1" t="s">
        <v>157</v>
      </c>
    </row>
    <row r="6" s="1" customFormat="1" spans="1:22">
      <c r="A6" s="3">
        <v>999230535038636</v>
      </c>
      <c r="B6" s="1" t="s">
        <v>158</v>
      </c>
      <c r="C6" s="1" t="s">
        <v>159</v>
      </c>
      <c r="D6" s="1" t="s">
        <v>150</v>
      </c>
      <c r="E6" s="1" t="s">
        <v>160</v>
      </c>
      <c r="F6" s="1" t="s">
        <v>152</v>
      </c>
      <c r="G6" s="1" t="s">
        <v>127</v>
      </c>
      <c r="H6" s="1" t="s">
        <v>128</v>
      </c>
      <c r="I6" s="1" t="s">
        <v>153</v>
      </c>
      <c r="J6" s="1" t="s">
        <v>30</v>
      </c>
      <c r="K6" s="1" t="s">
        <v>161</v>
      </c>
      <c r="L6" s="1" t="s">
        <v>161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162</v>
      </c>
      <c r="S6" s="1" t="s">
        <v>136</v>
      </c>
      <c r="T6" s="1" t="s">
        <v>137</v>
      </c>
      <c r="U6" s="1" t="s">
        <v>156</v>
      </c>
      <c r="V6" s="1" t="s">
        <v>157</v>
      </c>
    </row>
    <row r="7" s="1" customFormat="1" spans="1:22">
      <c r="A7" s="3">
        <v>999230428663225</v>
      </c>
      <c r="B7" s="1" t="s">
        <v>163</v>
      </c>
      <c r="C7" s="1" t="s">
        <v>164</v>
      </c>
      <c r="D7" s="1" t="s">
        <v>165</v>
      </c>
      <c r="E7" s="1" t="s">
        <v>166</v>
      </c>
      <c r="F7" s="1" t="s">
        <v>152</v>
      </c>
      <c r="G7" s="1" t="s">
        <v>127</v>
      </c>
      <c r="H7" s="1" t="s">
        <v>128</v>
      </c>
      <c r="I7" s="1" t="s">
        <v>167</v>
      </c>
      <c r="J7" s="1" t="s">
        <v>30</v>
      </c>
      <c r="K7" s="1" t="s">
        <v>168</v>
      </c>
      <c r="L7" s="1" t="s">
        <v>168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169</v>
      </c>
      <c r="S7" s="1" t="s">
        <v>136</v>
      </c>
      <c r="T7" s="1" t="s">
        <v>137</v>
      </c>
      <c r="U7" s="1" t="s">
        <v>156</v>
      </c>
      <c r="V7" s="1" t="s">
        <v>170</v>
      </c>
    </row>
    <row r="8" s="1" customFormat="1" spans="1:22">
      <c r="A8" s="3">
        <v>999230134722711</v>
      </c>
      <c r="B8" s="1" t="s">
        <v>171</v>
      </c>
      <c r="C8" s="1" t="s">
        <v>172</v>
      </c>
      <c r="D8" s="1" t="s">
        <v>165</v>
      </c>
      <c r="E8" s="1" t="s">
        <v>173</v>
      </c>
      <c r="F8" s="1" t="s">
        <v>158</v>
      </c>
      <c r="G8" s="1" t="s">
        <v>127</v>
      </c>
      <c r="H8" s="1" t="s">
        <v>128</v>
      </c>
      <c r="I8" s="1" t="s">
        <v>174</v>
      </c>
      <c r="J8" s="1" t="s">
        <v>30</v>
      </c>
      <c r="K8" s="1" t="s">
        <v>175</v>
      </c>
      <c r="L8" s="1" t="s">
        <v>175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176</v>
      </c>
      <c r="S8" s="1" t="s">
        <v>136</v>
      </c>
      <c r="T8" s="1" t="s">
        <v>137</v>
      </c>
      <c r="U8" s="1" t="s">
        <v>156</v>
      </c>
      <c r="V8" s="1" t="s">
        <v>170</v>
      </c>
    </row>
    <row r="9" s="1" customFormat="1" spans="1:22">
      <c r="A9" s="3">
        <v>999229934055442</v>
      </c>
      <c r="B9" s="1" t="s">
        <v>177</v>
      </c>
      <c r="C9" s="1" t="s">
        <v>178</v>
      </c>
      <c r="D9" s="1" t="s">
        <v>150</v>
      </c>
      <c r="E9" s="1" t="s">
        <v>179</v>
      </c>
      <c r="F9" s="1" t="s">
        <v>152</v>
      </c>
      <c r="G9" s="1" t="s">
        <v>127</v>
      </c>
      <c r="H9" s="1" t="s">
        <v>128</v>
      </c>
      <c r="I9" s="1" t="s">
        <v>180</v>
      </c>
      <c r="J9" s="1" t="s">
        <v>30</v>
      </c>
      <c r="K9" s="1" t="s">
        <v>181</v>
      </c>
      <c r="L9" s="1" t="s">
        <v>181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182</v>
      </c>
      <c r="S9" s="1" t="s">
        <v>136</v>
      </c>
      <c r="T9" s="1" t="s">
        <v>137</v>
      </c>
      <c r="U9" s="1" t="s">
        <v>156</v>
      </c>
      <c r="V9" s="1" t="s">
        <v>157</v>
      </c>
    </row>
    <row r="10" s="1" customFormat="1" spans="1:22">
      <c r="A10" s="3">
        <v>999229741686878</v>
      </c>
      <c r="B10" s="1" t="s">
        <v>183</v>
      </c>
      <c r="C10" s="1" t="s">
        <v>184</v>
      </c>
      <c r="D10" s="1" t="s">
        <v>185</v>
      </c>
      <c r="E10" s="1" t="s">
        <v>186</v>
      </c>
      <c r="F10" s="1" t="s">
        <v>152</v>
      </c>
      <c r="G10" s="1" t="s">
        <v>127</v>
      </c>
      <c r="H10" s="1" t="s">
        <v>128</v>
      </c>
      <c r="I10" s="1" t="s">
        <v>187</v>
      </c>
      <c r="J10" s="1" t="s">
        <v>30</v>
      </c>
      <c r="K10" s="1" t="s">
        <v>188</v>
      </c>
      <c r="L10" s="1" t="s">
        <v>188</v>
      </c>
      <c r="M10" s="1" t="s">
        <v>131</v>
      </c>
      <c r="N10" s="1" t="s">
        <v>131</v>
      </c>
      <c r="O10" s="1" t="s">
        <v>132</v>
      </c>
      <c r="P10" s="1" t="s">
        <v>133</v>
      </c>
      <c r="Q10" s="1" t="s">
        <v>134</v>
      </c>
      <c r="R10" s="1" t="s">
        <v>189</v>
      </c>
      <c r="S10" s="1" t="s">
        <v>136</v>
      </c>
      <c r="T10" s="1" t="s">
        <v>137</v>
      </c>
      <c r="U10" s="1" t="s">
        <v>138</v>
      </c>
      <c r="V10" s="1" t="s">
        <v>190</v>
      </c>
    </row>
    <row r="11" s="1" customFormat="1" spans="1:22">
      <c r="A11" s="3">
        <v>999229450517600</v>
      </c>
      <c r="B11" s="1" t="s">
        <v>191</v>
      </c>
      <c r="C11" s="1" t="s">
        <v>192</v>
      </c>
      <c r="D11" s="1" t="s">
        <v>193</v>
      </c>
      <c r="E11" s="1" t="s">
        <v>194</v>
      </c>
      <c r="F11" s="1" t="s">
        <v>152</v>
      </c>
      <c r="G11" s="1" t="s">
        <v>127</v>
      </c>
      <c r="H11" s="1" t="s">
        <v>128</v>
      </c>
      <c r="I11" s="1" t="s">
        <v>195</v>
      </c>
      <c r="J11" s="1" t="s">
        <v>30</v>
      </c>
      <c r="K11" s="1" t="s">
        <v>196</v>
      </c>
      <c r="L11" s="1" t="s">
        <v>196</v>
      </c>
      <c r="M11" s="1" t="s">
        <v>131</v>
      </c>
      <c r="N11" s="1" t="s">
        <v>131</v>
      </c>
      <c r="O11" s="1" t="s">
        <v>132</v>
      </c>
      <c r="P11" s="1" t="s">
        <v>133</v>
      </c>
      <c r="Q11" s="1" t="s">
        <v>134</v>
      </c>
      <c r="R11" s="1" t="s">
        <v>197</v>
      </c>
      <c r="S11" s="1" t="s">
        <v>136</v>
      </c>
      <c r="T11" s="1" t="s">
        <v>137</v>
      </c>
      <c r="U11" s="1" t="s">
        <v>138</v>
      </c>
      <c r="V11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2024-03-01T01:44:44Z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AE9A9F56070A41E7A46D8B66416DA563_12</vt:lpwstr>
  </property>
</Properties>
</file>