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<sst xmlns="http://schemas.openxmlformats.org/spreadsheetml/2006/main" count="112" uniqueCount="85">
  <si>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</si>
  <si>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</si>
  <si>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</si>
  <si>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</si>
  <si>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</si>
  <si>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</si>
  <si>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</si>
  <si>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</si>
  <si>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</si>
  <si>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</si>
  <si>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</si>
  <si>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</si>
  <si>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</si>
  <si>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</si>
  <si>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</si>
  <si>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</si>
  <si>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</si>
  <si>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</si>
  <si>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</si>
  <si>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</si>
  <si>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</si>
  <si>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</si>
  <si>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</si>
  <si>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</si>
  <si>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</si>
  <si>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999228472375327	</t>
  </si>
  <si>
    <t>Ctrip</t>
  </si>
  <si>
    <t>正常</t>
  </si>
  <si>
    <t>[法兰克福]玛丽蒂姆法兰克福酒店(Maritim Hotel Frankfurt)(37203684)</t>
  </si>
  <si>
    <t>经典双床房&lt;2人入住&gt;&lt;不退款&gt;</t>
  </si>
  <si>
    <t>USD</t>
  </si>
  <si>
    <t>QIAO/YANXIA,CHEN/PENGFEI</t>
  </si>
  <si>
    <t>CA5326240304USD</t>
  </si>
  <si>
    <t>未提现</t>
  </si>
  <si>
    <t>携程开票</t>
  </si>
  <si>
    <t xml:space="preserve">4253648	</t>
  </si>
  <si>
    <t xml:space="preserve">141258060,141258061|121973849,121973850	</t>
  </si>
  <si>
    <t xml:space="preserve">999228560728812	</t>
  </si>
  <si>
    <t>[苏尔茨巴赫]陶努斯森 特鲁马法兰克福-巴赫苏尔茨多林特饭店(Dorint Main Taunus Frankfurt/Sulzbach)(37237663)</t>
  </si>
  <si>
    <t>标准房&lt;2人入住&gt;&lt;早餐&gt;</t>
  </si>
  <si>
    <t>Cillis/Carsten Cillis</t>
  </si>
  <si>
    <t xml:space="preserve">4294112	</t>
  </si>
  <si>
    <t xml:space="preserve">-125644265|125644265	</t>
  </si>
  <si>
    <t>取消</t>
  </si>
  <si>
    <t>，</t>
  </si>
  <si>
    <t>A240304101750481</t>
  </si>
  <si>
    <t>USD / HKD 当前参考汇率: 7.8275</t>
  </si>
  <si>
    <t>总计： 225.54 USD/
1765.41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</si>
  <si>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</si>
  <si>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</si>
  <si>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</si>
  <si>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</si>
  <si>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</si>
  <si>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</si>
  <si>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</si>
  <si>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</si>
  <si>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</si>
  <si>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</si>
  <si>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</si>
  <si>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</si>
  <si>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</si>
  <si>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</si>
  <si>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</si>
  <si>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</si>
  <si>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</si>
  <si>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</si>
  <si>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</si>
  <si>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2023-11-14</t>
  </si>
  <si>
    <t>4253648</t>
  </si>
  <si>
    <t xml:space="preserve">玛丽蒂姆法兰克福酒店  </t>
  </si>
  <si>
    <t>QIAO YANXIA,CHEN PENGFEI</t>
  </si>
  <si>
    <t>2024-02-29</t>
  </si>
  <si>
    <t>2024-03-01</t>
  </si>
  <si>
    <t>退房日周结</t>
  </si>
  <si>
    <t>1647.75</t>
  </si>
  <si>
    <t>225.54</t>
  </si>
  <si>
    <t>0</t>
  </si>
  <si>
    <t>0.00</t>
  </si>
  <si>
    <t>携程盛景国际直连</t>
  </si>
  <si>
    <t>01.010677</t>
  </si>
  <si>
    <t>2023-11-14 15:58:29</t>
  </si>
  <si>
    <t>否</t>
  </si>
  <si>
    <t>汇智国际旅游发展有限公司</t>
  </si>
  <si>
    <t>直连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</si>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</sst>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600075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6108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45351</v>
      </c>
      <c r="G2" s="6">
        <v>45352</v>
      </c>
      <c r="H2" s="4">
        <v>2</v>
      </c>
      <c r="I2" s="4">
        <v>1</v>
      </c>
      <c r="J2" s="4">
        <v>2</v>
      </c>
      <c r="K2" s="4" t="s">
        <v>30</v>
      </c>
      <c r="L2" s="4">
        <v>225.54</v>
      </c>
      <c r="M2" s="4">
        <v>225.54</v>
      </c>
      <c r="N2" s="4" t="s">
        <v>31</v>
      </c>
      <c r="O2" s="4" t="s">
        <v>32</v>
      </c>
      <c r="P2" s="4" t="s">
        <v>33</v>
      </c>
      <c r="Q2" s="4">
        <v>0</v>
      </c>
      <c r="R2" s="7">
        <v>45244</v>
      </c>
      <c r="S2" s="6">
        <v>45355</v>
      </c>
      <c r="T2" s="4" t="s">
        <v>34</v>
      </c>
      <c r="U2" s="4">
        <v>225.54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45351</v>
      </c>
      <c r="G3" s="6">
        <v>45352</v>
      </c>
      <c r="H3" s="4">
        <v>1</v>
      </c>
      <c r="I3" s="4">
        <v>1</v>
      </c>
      <c r="J3" s="4">
        <v>1</v>
      </c>
      <c r="K3" s="4" t="s">
        <v>30</v>
      </c>
      <c r="L3" s="4">
        <v>127.19</v>
      </c>
      <c r="M3" s="4">
        <v>127.19</v>
      </c>
      <c r="N3" s="4" t="s">
        <v>40</v>
      </c>
      <c r="O3" s="4" t="s">
        <v>32</v>
      </c>
      <c r="P3" s="4" t="s">
        <v>33</v>
      </c>
      <c r="Q3" s="4">
        <v>0</v>
      </c>
      <c r="R3" s="7">
        <v>45251.0000115741</v>
      </c>
      <c r="S3" s="6">
        <v>45355</v>
      </c>
      <c r="T3" s="4" t="s">
        <v>34</v>
      </c>
      <c r="U3" s="4">
        <v>127.19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45351</v>
      </c>
      <c r="G4" s="6">
        <v>45352</v>
      </c>
      <c r="H4" s="4">
        <v>1</v>
      </c>
      <c r="I4" s="4">
        <v>1</v>
      </c>
      <c r="J4" s="4">
        <v>1</v>
      </c>
      <c r="K4" s="4" t="s">
        <v>30</v>
      </c>
      <c r="L4" s="4">
        <v>-127.19</v>
      </c>
      <c r="M4" s="4">
        <v>-127.19</v>
      </c>
      <c r="N4" s="4" t="s">
        <v>40</v>
      </c>
      <c r="O4" s="4" t="s">
        <v>32</v>
      </c>
      <c r="P4" s="4" t="s">
        <v>33</v>
      </c>
      <c r="Q4" s="4">
        <v>0</v>
      </c>
      <c r="R4" s="7">
        <v>45251.0000115741</v>
      </c>
      <c r="S4" s="6">
        <v>45355</v>
      </c>
      <c r="T4" s="4" t="s">
        <v>34</v>
      </c>
      <c r="U4" s="4">
        <v>-127.19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topLeftCell="A5" workbookViewId="0">
      <selection activeCell="A14" sqref="A14:A1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999228472375327</v>
      </c>
      <c r="B2" s="6">
        <v>45351</v>
      </c>
      <c r="C2" s="6">
        <v>45352</v>
      </c>
      <c r="D2" s="4">
        <v>225.54</v>
      </c>
      <c r="E2" s="4" t="str">
        <f>VLOOKUP(A2,HOP!A:L,12,0)</f>
        <v>225.54</v>
      </c>
      <c r="F2" s="4" t="str">
        <f>VLOOKUP(A2,HOP!A:C,3,0)</f>
        <v>4253648</v>
      </c>
      <c r="G2" s="4">
        <f>D2-E2</f>
        <v>0</v>
      </c>
      <c r="H2" s="4" t="str">
        <f>$H$1&amp;F2</f>
        <v>，4253648</v>
      </c>
      <c r="I2" s="4" t="str">
        <f>VLOOKUP(A2,HOP!A:U,21,0)</f>
        <v>直连</v>
      </c>
    </row>
    <row r="3" s="4" customFormat="1" hidden="1" spans="1:9">
      <c r="A3" s="5">
        <v>999228560728812</v>
      </c>
      <c r="B3" s="6">
        <v>45351</v>
      </c>
      <c r="C3" s="6">
        <v>45352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225.54</v>
      </c>
    </row>
    <row r="14" spans="1:1">
      <c r="A14" s="4" t="s">
        <v>45</v>
      </c>
    </row>
    <row r="15" spans="1:1">
      <c r="A15" s="4" t="s">
        <v>46</v>
      </c>
    </row>
    <row r="16" spans="1:1">
      <c r="A16" s="4" t="s">
        <v>47</v>
      </c>
    </row>
  </sheetData>
  <autoFilter ref="A1:XFD5">
    <filterColumn colId="3">
      <filters blank="1">
        <filter val="225.5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44" sqref="C44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999228472375327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2024-03-04T02:19:26Z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22EB8A18168E4BE3870EFBC6FAD2C186_12</vt:lpwstr>
  </property>
</Properties>
</file>