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<sst xmlns="http://schemas.openxmlformats.org/spreadsheetml/2006/main" count="684" uniqueCount="288">
  <si>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</si>
  <si>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</si>
  <si>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</si>
  <si>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</si>
  <si>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</si>
  <si>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</si>
  <si>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</si>
  <si>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</si>
  <si>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</si>
  <si>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</si>
  <si>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</si>
  <si>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</si>
  <si>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</si>
  <si>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</si>
  <si>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</si>
  <si>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</si>
  <si>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</si>
  <si>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</si>
  <si>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</si>
  <si>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</si>
  <si>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</si>
  <si>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</si>
  <si>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</si>
  <si>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</si>
  <si>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</si>
  <si>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999225186077295	</t>
  </si>
  <si>
    <t>Ctrip</t>
  </si>
  <si>
    <t>正常</t>
  </si>
  <si>
    <t>[新加坡]米酒店(Hotel Mi Bencoolen)(55270690)</t>
  </si>
  <si>
    <t>高级双床房&lt;2人入住&gt;&lt;不退款&gt;</t>
  </si>
  <si>
    <t>HKD</t>
  </si>
  <si>
    <t>ZHU/JINGYI,Lu/Jiayi</t>
  </si>
  <si>
    <t>CA13030240305HKD</t>
  </si>
  <si>
    <t>未提现</t>
  </si>
  <si>
    <t>携程开票</t>
  </si>
  <si>
    <t xml:space="preserve">3606371	</t>
  </si>
  <si>
    <t xml:space="preserve">295856937	</t>
  </si>
  <si>
    <t xml:space="preserve">999225268858906	</t>
  </si>
  <si>
    <t>高级大床房&lt;2人入住&gt;&lt;不退款&gt;</t>
  </si>
  <si>
    <t>WANG/JINGXIANG,JIANG/HAILIN</t>
  </si>
  <si>
    <t xml:space="preserve">3623314	</t>
  </si>
  <si>
    <t xml:space="preserve">297662775	</t>
  </si>
  <si>
    <t xml:space="preserve">25269369128	</t>
  </si>
  <si>
    <t>[新加坡]新加坡京华酒店(Hotel Royal Singapore)(55465127)</t>
  </si>
  <si>
    <t>豪华房&lt;2人入住&gt;&lt;不退款&gt;</t>
  </si>
  <si>
    <t>LU/JUNLONG,Wang/Yuxin</t>
  </si>
  <si>
    <t xml:space="preserve">3623423	</t>
  </si>
  <si>
    <t xml:space="preserve">934043, 934044	</t>
  </si>
  <si>
    <t xml:space="preserve">999226068856164	</t>
  </si>
  <si>
    <t>[曼谷]菲英岛酒店(Fyn Hotel)(55465030)</t>
  </si>
  <si>
    <t>豪华大床房&lt;2人入住&gt;</t>
  </si>
  <si>
    <t>LAM/HOI YUET</t>
  </si>
  <si>
    <t xml:space="preserve">3788246	</t>
  </si>
  <si>
    <t xml:space="preserve">	</t>
  </si>
  <si>
    <t xml:space="preserve">999226364230458	</t>
  </si>
  <si>
    <t>[巴厘岛]格朗德娜库塔旅馆(Grand Inna Kuta)(55451901)</t>
  </si>
  <si>
    <t>豪华客房(双人床或双床)&lt;2人入住&gt;</t>
  </si>
  <si>
    <t>Ahn/Miae,Ahn/Miae</t>
  </si>
  <si>
    <t xml:space="preserve">3844746	</t>
  </si>
  <si>
    <t xml:space="preserve">999227107652017	</t>
  </si>
  <si>
    <t>[檀香山]奥瑞格威基基瑞福海滩度假酒店(OUTRIGGER Reef Waikiki Beach Resort)(55862177)</t>
  </si>
  <si>
    <t>度假村景观特大床房&lt;2人入住&gt;</t>
  </si>
  <si>
    <t>McClellan/Barbara</t>
  </si>
  <si>
    <t xml:space="preserve">4006841	</t>
  </si>
  <si>
    <t xml:space="preserve">454653	</t>
  </si>
  <si>
    <t>取消</t>
  </si>
  <si>
    <t xml:space="preserve">999228006009430	</t>
  </si>
  <si>
    <t>[涛岛]哈天海滩度假村(Haadtien Beach Resort)(56206382)</t>
  </si>
  <si>
    <t>海天别墅&lt;2人入住&gt;&lt;不退款&gt;&lt;早餐&gt;</t>
  </si>
  <si>
    <t>WONGVET/NATTANICHA</t>
  </si>
  <si>
    <t xml:space="preserve">4101368	</t>
  </si>
  <si>
    <t xml:space="preserve">28132	</t>
  </si>
  <si>
    <t xml:space="preserve">999228471029835	</t>
  </si>
  <si>
    <t>[拉普拉普]皇宫水上乐园度假村(Jpark Island Resort &amp; Waterpark Cebu)(109329158)</t>
  </si>
  <si>
    <t>豪华房&lt;2人入住&gt;&lt;不退款&gt;&lt;早餐&gt;</t>
  </si>
  <si>
    <t>yoo/jeawon</t>
  </si>
  <si>
    <t xml:space="preserve">4253180	</t>
  </si>
  <si>
    <t xml:space="preserve">999228559951981	</t>
  </si>
  <si>
    <t>[布拉格]杜鸥酒店(Hotel Duo)(55707699)</t>
  </si>
  <si>
    <t>高级双人/双床间&lt;2人入住&gt;</t>
  </si>
  <si>
    <t>MEN/XUESEN,WANG/LU</t>
  </si>
  <si>
    <t xml:space="preserve">4292793	</t>
  </si>
  <si>
    <t xml:space="preserve">999229696385238	</t>
  </si>
  <si>
    <t>[巴黎]铂尔曼巴黎蒙帕纳斯酒店(Pullman Paris Montparnasse)(91595411)</t>
  </si>
  <si>
    <t>华丽客房, 2 张单人床&lt;2人入住&gt;&lt;早餐&gt;</t>
  </si>
  <si>
    <t>Zhang/Ludan</t>
  </si>
  <si>
    <t xml:space="preserve">4593445	</t>
  </si>
  <si>
    <t xml:space="preserve">999229832288695	</t>
  </si>
  <si>
    <t>[日内瓦]宜必思日内瓦中心民族酒店(Ibis Genève Centre Nations)(70790444)</t>
  </si>
  <si>
    <t>标准房(双人床)&lt;2人入住&gt;&lt;早餐&gt;</t>
  </si>
  <si>
    <t>Pinhas/Jeffy</t>
  </si>
  <si>
    <t xml:space="preserve">4623628	</t>
  </si>
  <si>
    <t xml:space="preserve">999229925264845	</t>
  </si>
  <si>
    <t>[马卡蒂]新世界马卡蒂酒店(New World Makati Hotel)(70391576)</t>
  </si>
  <si>
    <t>高级特大床房&lt;1人入住&gt;&lt;不退款&gt;&lt;早餐&gt;</t>
  </si>
  <si>
    <t>UCHIDA/TAKAO</t>
  </si>
  <si>
    <t xml:space="preserve">4644117	</t>
  </si>
  <si>
    <t xml:space="preserve">7488921	</t>
  </si>
  <si>
    <t xml:space="preserve">999229992565799	</t>
  </si>
  <si>
    <t>[新加坡]樟宜机场皇冠假日酒店  - IHG 旗下酒店(Crowne Plaza Changi Airport, an IHG Hotel)(55280749)</t>
  </si>
  <si>
    <t>宝石翼楼标准特大床房&lt;2人入住&gt;&lt;不退款&gt;</t>
  </si>
  <si>
    <t>XIA/MUYAN</t>
  </si>
  <si>
    <t xml:space="preserve">4652795	</t>
  </si>
  <si>
    <t xml:space="preserve">69489881	</t>
  </si>
  <si>
    <t xml:space="preserve">999230395662442	</t>
  </si>
  <si>
    <t>标准房&lt;2人入住&gt;&lt;不退款&gt;&lt;早餐&gt;</t>
  </si>
  <si>
    <t>ZHOU/YINNING</t>
  </si>
  <si>
    <t xml:space="preserve">4725906	</t>
  </si>
  <si>
    <t xml:space="preserve">89379350	</t>
  </si>
  <si>
    <t xml:space="preserve">999230444377760	</t>
  </si>
  <si>
    <t>[吉隆坡]吉隆坡市中心智选假日酒店(Holiday Inn Express Kuala Lumpur City Centre, an IHG Hotel)(55337198)</t>
  </si>
  <si>
    <t>标准房&lt;2人入住&gt;&lt;不退款&gt;</t>
  </si>
  <si>
    <t>Liu/Huanyu</t>
  </si>
  <si>
    <t xml:space="preserve">4736267	</t>
  </si>
  <si>
    <t xml:space="preserve">426754	</t>
  </si>
  <si>
    <t xml:space="preserve">999230448057272	</t>
  </si>
  <si>
    <t>[云顶高原]云顶高原瑞园酒店及高级公寓(Swiss-Garden Hotel &amp; Residences, Genting Highlands)(77372292)</t>
  </si>
  <si>
    <t>豪华双人房&lt;2人入住&gt;&lt;不退款&gt;&lt;早餐&gt;</t>
  </si>
  <si>
    <t>LUTBEKH/MUNKHTSETSEG,ENKHBAT/TSERENTOGTOKH,ENKHBAT/TSERENBAT,BYAMBASUREN/NAMUUNTSETSEG</t>
  </si>
  <si>
    <t xml:space="preserve">4737171	</t>
  </si>
  <si>
    <t xml:space="preserve">291417	</t>
  </si>
  <si>
    <t xml:space="preserve">999230548109951	</t>
  </si>
  <si>
    <t>[首尔]首尔大使 - 铂尔曼酒店(The Ambassador Seoul - A Pullman Hotel)(55639520)</t>
  </si>
  <si>
    <t>高级双人床房&lt;2人入住&gt;&lt;不退款&gt;</t>
  </si>
  <si>
    <t>PARK/SUKYUNG</t>
  </si>
  <si>
    <t xml:space="preserve">4754864	</t>
  </si>
  <si>
    <t xml:space="preserve">175115563	</t>
  </si>
  <si>
    <t xml:space="preserve">999230556732663	</t>
  </si>
  <si>
    <t>LIM/CHANMI</t>
  </si>
  <si>
    <t xml:space="preserve">4755444	</t>
  </si>
  <si>
    <t xml:space="preserve">175133108	</t>
  </si>
  <si>
    <t xml:space="preserve">999230589528125	</t>
  </si>
  <si>
    <t>GO/SEUNG MIN</t>
  </si>
  <si>
    <t xml:space="preserve">4760334	</t>
  </si>
  <si>
    <t xml:space="preserve">175115556	</t>
  </si>
  <si>
    <t xml:space="preserve">999230704912849	</t>
  </si>
  <si>
    <t>[西哈努克城]速卡海滩度假村(Sokha Beach Resort)(56140400)</t>
  </si>
  <si>
    <t>海洋翼高级房&lt;2人入住&gt;&lt;不退款&gt;&lt;早餐&gt;</t>
  </si>
  <si>
    <t>YANG/GUOYUAN,YOU/XIAOFENG</t>
  </si>
  <si>
    <t xml:space="preserve">4779562	</t>
  </si>
  <si>
    <t xml:space="preserve">39688759	</t>
  </si>
  <si>
    <t xml:space="preserve">999228604221061	</t>
  </si>
  <si>
    <t>未知</t>
  </si>
  <si>
    <t>[鲍内斯温德米尔]贝尔斯菲尔德酒店(The Belsfield Hotel)(55280276)</t>
  </si>
  <si>
    <t>湖景双床房&lt;2人入住&gt;&lt;不退款&gt;&lt;早餐&gt;</t>
  </si>
  <si>
    <t>ZHOU/WEN JING,XU/CHEN Yi</t>
  </si>
  <si>
    <t xml:space="preserve">4312856	</t>
  </si>
  <si>
    <t xml:space="preserve">32468623|127301047	</t>
  </si>
  <si>
    <t>，</t>
  </si>
  <si>
    <t>直连</t>
  </si>
  <si>
    <t>本期收回1471.13元</t>
  </si>
  <si>
    <t>31331.8 HKD</t>
  </si>
  <si>
    <t>A240305095223481</t>
  </si>
  <si>
    <t>A240305095246481</t>
  </si>
  <si>
    <t>总计：31331.8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</si>
  <si>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</si>
  <si>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</si>
  <si>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</si>
  <si>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</si>
  <si>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</si>
  <si>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</si>
  <si>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</si>
  <si>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</si>
  <si>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</si>
  <si>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</si>
  <si>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</si>
  <si>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</si>
  <si>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</si>
  <si>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</si>
  <si>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</si>
  <si>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</si>
  <si>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</si>
  <si>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</si>
  <si>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</si>
  <si>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2024-03-01</t>
  </si>
  <si>
    <t>4779562</t>
  </si>
  <si>
    <t>圣卡海滩度假村</t>
  </si>
  <si>
    <t>YANG GUOYUAN,YOU XIAOFENG</t>
  </si>
  <si>
    <t>2024-03-02</t>
  </si>
  <si>
    <t>退房日周结</t>
  </si>
  <si>
    <t>1450.01</t>
  </si>
  <si>
    <t>1575.58</t>
  </si>
  <si>
    <t>0</t>
  </si>
  <si>
    <t>0.00</t>
  </si>
  <si>
    <t>携程汇智国际直连</t>
  </si>
  <si>
    <t>925</t>
  </si>
  <si>
    <t>2024-03-01 13:09:34</t>
  </si>
  <si>
    <t>否</t>
  </si>
  <si>
    <t>汇智国际旅游发展有限公司</t>
  </si>
  <si>
    <t>直采</t>
  </si>
  <si>
    <t>柬埔寨</t>
  </si>
  <si>
    <t>2024-02-25</t>
  </si>
  <si>
    <t>4760334</t>
  </si>
  <si>
    <t>首尔大使铂尔曼酒店</t>
  </si>
  <si>
    <t>GO SEUNG MIN</t>
  </si>
  <si>
    <t>980.00</t>
  </si>
  <si>
    <t>1062.56</t>
  </si>
  <si>
    <t>2024-02-27 15:50:03</t>
  </si>
  <si>
    <t>韩国</t>
  </si>
  <si>
    <t>2024-02-23</t>
  </si>
  <si>
    <t>4755444</t>
  </si>
  <si>
    <t>LIM CHANMI</t>
  </si>
  <si>
    <t>1063.02</t>
  </si>
  <si>
    <t>2024-02-27 15:50:34</t>
  </si>
  <si>
    <t>4754864</t>
  </si>
  <si>
    <t>PARK SUKYUNG</t>
  </si>
  <si>
    <t>2024-02-27 15:50:48</t>
  </si>
  <si>
    <t>2024-02-19</t>
  </si>
  <si>
    <t>4737171</t>
  </si>
  <si>
    <t>云顶高原瑞园酒店及高级公寓</t>
  </si>
  <si>
    <t>LUTBEKH MUNKHTSETSEG,ENKHBAT TSERENTOGTOKH,ENKHBAT TSERENBAT,BYAMBASUREN NAMUUNTSETSEG</t>
  </si>
  <si>
    <t>2024-02-29</t>
  </si>
  <si>
    <t>1999.99</t>
  </si>
  <si>
    <t>2168.72</t>
  </si>
  <si>
    <t>2024-02-20 14:04:55</t>
  </si>
  <si>
    <t>马来西亚</t>
  </si>
  <si>
    <t>4736267</t>
  </si>
  <si>
    <t>吉隆坡市中心智选假日酒店</t>
  </si>
  <si>
    <t>Liu Huanyu</t>
  </si>
  <si>
    <t>2024-02-24</t>
  </si>
  <si>
    <t>2268.99</t>
  </si>
  <si>
    <t>2460.41</t>
  </si>
  <si>
    <t>2024-02-19 14:28:42</t>
  </si>
  <si>
    <t>2024-02-15</t>
  </si>
  <si>
    <t>4725906</t>
  </si>
  <si>
    <t>新加坡樟宜机场皇冠假日酒店</t>
  </si>
  <si>
    <t>ZHOU YINNING</t>
  </si>
  <si>
    <t>2370.00</t>
  </si>
  <si>
    <t>2565.49</t>
  </si>
  <si>
    <t>2024-02-20 16:24:02</t>
  </si>
  <si>
    <t>新加坡</t>
  </si>
  <si>
    <t>2024-01-27</t>
  </si>
  <si>
    <t>4652795</t>
  </si>
  <si>
    <t>XIA MUYAN</t>
  </si>
  <si>
    <t>2045.00</t>
  </si>
  <si>
    <t>2221.38</t>
  </si>
  <si>
    <t>2024-01-29 10:58:25</t>
  </si>
  <si>
    <t>2024-01-25</t>
  </si>
  <si>
    <t>4644117</t>
  </si>
  <si>
    <t>马尼拉新世界酒店</t>
  </si>
  <si>
    <t>UCHIDA TAKAO</t>
  </si>
  <si>
    <t>2024-02-28</t>
  </si>
  <si>
    <t>3504.01</t>
  </si>
  <si>
    <t>3818.67</t>
  </si>
  <si>
    <t>2024-01-26 14:03:32</t>
  </si>
  <si>
    <t>菲律宾</t>
  </si>
  <si>
    <t>2024-01-20</t>
  </si>
  <si>
    <t>4623628</t>
  </si>
  <si>
    <t>日内瓦国家中心宜必思酒店</t>
  </si>
  <si>
    <t>Pinhas Jeffy</t>
  </si>
  <si>
    <t>880.95</t>
  </si>
  <si>
    <t>955.06</t>
  </si>
  <si>
    <t>2024-01-20 23:27:18</t>
  </si>
  <si>
    <t>瑞士</t>
  </si>
  <si>
    <t>2023-11-14</t>
  </si>
  <si>
    <t>4253180</t>
  </si>
  <si>
    <t>皇宫水上乐园度假村</t>
  </si>
  <si>
    <t>yoo jeawon</t>
  </si>
  <si>
    <t>4143.76</t>
  </si>
  <si>
    <t>4428.99</t>
  </si>
  <si>
    <t>2023-11-14 14:16:48</t>
  </si>
  <si>
    <t>2023-10-20</t>
  </si>
  <si>
    <t>4101368</t>
  </si>
  <si>
    <t>乌龟岛海滩度假酒店</t>
  </si>
  <si>
    <t>WONGVET NATTANICHA</t>
  </si>
  <si>
    <t>2699.99</t>
  </si>
  <si>
    <t>2882.76</t>
  </si>
  <si>
    <t>2023-10-20 13:42:04</t>
  </si>
  <si>
    <t>泰国</t>
  </si>
  <si>
    <t>2023-07-12</t>
  </si>
  <si>
    <t>3623423</t>
  </si>
  <si>
    <t>新加坡京华酒店</t>
  </si>
  <si>
    <t>Jiang/ Xiao,Wang Yuxin</t>
  </si>
  <si>
    <t>1737.99</t>
  </si>
  <si>
    <t>1878.10</t>
  </si>
  <si>
    <t>2023-07-12 11:33:23</t>
  </si>
  <si>
    <t>2023-07-11</t>
  </si>
  <si>
    <t>3623314</t>
  </si>
  <si>
    <t>新加坡米阁大酒店</t>
  </si>
  <si>
    <t>WANG JINGXIANG,JIANG HAILIN</t>
  </si>
  <si>
    <t>796.00</t>
  </si>
  <si>
    <t>860.17</t>
  </si>
  <si>
    <t>2023-07-13 21:38:40</t>
  </si>
  <si>
    <t>2023-07-08</t>
  </si>
  <si>
    <t>3606371</t>
  </si>
  <si>
    <t>ZHU JINGYI,Lu Jiayi</t>
  </si>
  <si>
    <t>856.74</t>
  </si>
  <si>
    <t>2023-07-08 12:09:33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</si>
</sst>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571500</xdr:colOff>
      <xdr:row>63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934700" cy="489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45352</v>
      </c>
      <c r="G2" s="6">
        <v>45353</v>
      </c>
      <c r="H2" s="4">
        <v>1</v>
      </c>
      <c r="I2" s="4">
        <v>1</v>
      </c>
      <c r="J2" s="4">
        <v>1</v>
      </c>
      <c r="K2" s="4" t="s">
        <v>30</v>
      </c>
      <c r="L2" s="4">
        <v>856.74</v>
      </c>
      <c r="M2" s="4">
        <v>856.74</v>
      </c>
      <c r="N2" s="4" t="s">
        <v>31</v>
      </c>
      <c r="O2" s="4" t="s">
        <v>32</v>
      </c>
      <c r="P2" s="4" t="s">
        <v>33</v>
      </c>
      <c r="Q2" s="4">
        <v>0</v>
      </c>
      <c r="R2" s="7">
        <v>45115.0000115741</v>
      </c>
      <c r="S2" s="6">
        <v>45356</v>
      </c>
      <c r="T2" s="4" t="s">
        <v>34</v>
      </c>
      <c r="U2" s="4">
        <v>856.74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45352</v>
      </c>
      <c r="G3" s="6">
        <v>45353</v>
      </c>
      <c r="H3" s="4">
        <v>1</v>
      </c>
      <c r="I3" s="4">
        <v>1</v>
      </c>
      <c r="J3" s="4">
        <v>1</v>
      </c>
      <c r="K3" s="4" t="s">
        <v>30</v>
      </c>
      <c r="L3" s="4">
        <v>860.17</v>
      </c>
      <c r="M3" s="4">
        <v>860.17</v>
      </c>
      <c r="N3" s="4" t="s">
        <v>39</v>
      </c>
      <c r="O3" s="4" t="s">
        <v>32</v>
      </c>
      <c r="P3" s="4" t="s">
        <v>33</v>
      </c>
      <c r="Q3" s="4">
        <v>0</v>
      </c>
      <c r="R3" s="7">
        <v>45118.0000115741</v>
      </c>
      <c r="S3" s="6">
        <v>45356</v>
      </c>
      <c r="T3" s="4" t="s">
        <v>34</v>
      </c>
      <c r="U3" s="4">
        <v>860.17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45352</v>
      </c>
      <c r="G4" s="6">
        <v>45353</v>
      </c>
      <c r="H4" s="4">
        <v>2</v>
      </c>
      <c r="I4" s="4">
        <v>1</v>
      </c>
      <c r="J4" s="4">
        <v>2</v>
      </c>
      <c r="K4" s="4" t="s">
        <v>30</v>
      </c>
      <c r="L4" s="4">
        <v>1878.1</v>
      </c>
      <c r="M4" s="4">
        <v>1878.1</v>
      </c>
      <c r="N4" s="4" t="s">
        <v>45</v>
      </c>
      <c r="O4" s="4" t="s">
        <v>32</v>
      </c>
      <c r="P4" s="4" t="s">
        <v>33</v>
      </c>
      <c r="Q4" s="4">
        <v>0</v>
      </c>
      <c r="R4" s="7">
        <v>45119.0000115741</v>
      </c>
      <c r="S4" s="6">
        <v>45356</v>
      </c>
      <c r="T4" s="4" t="s">
        <v>34</v>
      </c>
      <c r="U4" s="4">
        <v>1878.1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45348</v>
      </c>
      <c r="G5" s="6">
        <v>45353</v>
      </c>
      <c r="H5" s="4">
        <v>1</v>
      </c>
      <c r="I5" s="4">
        <v>5</v>
      </c>
      <c r="J5" s="4">
        <v>5</v>
      </c>
      <c r="K5" s="4" t="s">
        <v>30</v>
      </c>
      <c r="L5" s="4">
        <v>1437.05</v>
      </c>
      <c r="M5" s="4">
        <v>1437.05</v>
      </c>
      <c r="N5" s="4" t="s">
        <v>51</v>
      </c>
      <c r="O5" s="4" t="s">
        <v>32</v>
      </c>
      <c r="P5" s="4" t="s">
        <v>33</v>
      </c>
      <c r="Q5" s="4">
        <v>0</v>
      </c>
      <c r="R5" s="7">
        <v>45154</v>
      </c>
      <c r="S5" s="6">
        <v>45356</v>
      </c>
      <c r="T5" s="4" t="s">
        <v>34</v>
      </c>
      <c r="U5" s="4">
        <v>1437.05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45349</v>
      </c>
      <c r="G6" s="6">
        <v>45353</v>
      </c>
      <c r="H6" s="4">
        <v>1</v>
      </c>
      <c r="I6" s="4">
        <v>4</v>
      </c>
      <c r="J6" s="4">
        <v>4</v>
      </c>
      <c r="K6" s="4" t="s">
        <v>30</v>
      </c>
      <c r="L6" s="4">
        <v>1873.74</v>
      </c>
      <c r="M6" s="4">
        <v>1873.74</v>
      </c>
      <c r="N6" s="4" t="s">
        <v>57</v>
      </c>
      <c r="O6" s="4" t="s">
        <v>32</v>
      </c>
      <c r="P6" s="4" t="s">
        <v>33</v>
      </c>
      <c r="Q6" s="4">
        <v>0</v>
      </c>
      <c r="R6" s="7">
        <v>45165</v>
      </c>
      <c r="S6" s="6">
        <v>45356</v>
      </c>
      <c r="T6" s="4" t="s">
        <v>34</v>
      </c>
      <c r="U6" s="4">
        <v>1873.74</v>
      </c>
      <c r="V6" s="4">
        <v>0</v>
      </c>
      <c r="W6" s="4">
        <v>0</v>
      </c>
      <c r="X6" s="4" t="s">
        <v>58</v>
      </c>
      <c r="Y6" s="4" t="s">
        <v>53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45350</v>
      </c>
      <c r="G7" s="6">
        <v>45353</v>
      </c>
      <c r="H7" s="4">
        <v>1</v>
      </c>
      <c r="I7" s="4">
        <v>3</v>
      </c>
      <c r="J7" s="4">
        <v>3</v>
      </c>
      <c r="K7" s="4" t="s">
        <v>30</v>
      </c>
      <c r="L7" s="4">
        <v>6017.49</v>
      </c>
      <c r="M7" s="4">
        <v>6017.49</v>
      </c>
      <c r="N7" s="4" t="s">
        <v>62</v>
      </c>
      <c r="O7" s="4" t="s">
        <v>32</v>
      </c>
      <c r="P7" s="4" t="s">
        <v>33</v>
      </c>
      <c r="Q7" s="4">
        <v>0</v>
      </c>
      <c r="R7" s="7">
        <v>45199</v>
      </c>
      <c r="S7" s="6">
        <v>45356</v>
      </c>
      <c r="T7" s="4" t="s">
        <v>34</v>
      </c>
      <c r="U7" s="4">
        <v>6017.49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54</v>
      </c>
      <c r="B8" s="4" t="s">
        <v>26</v>
      </c>
      <c r="C8" s="4" t="s">
        <v>65</v>
      </c>
      <c r="D8" s="4" t="s">
        <v>55</v>
      </c>
      <c r="E8" s="4" t="s">
        <v>56</v>
      </c>
      <c r="F8" s="6">
        <v>45349</v>
      </c>
      <c r="G8" s="6">
        <v>45353</v>
      </c>
      <c r="H8" s="4">
        <v>1</v>
      </c>
      <c r="I8" s="4">
        <v>4</v>
      </c>
      <c r="J8" s="4">
        <v>4</v>
      </c>
      <c r="K8" s="4" t="s">
        <v>30</v>
      </c>
      <c r="L8" s="4">
        <v>-1873.74</v>
      </c>
      <c r="M8" s="4">
        <v>-1873.74</v>
      </c>
      <c r="N8" s="4" t="s">
        <v>57</v>
      </c>
      <c r="O8" s="4" t="s">
        <v>32</v>
      </c>
      <c r="P8" s="4" t="s">
        <v>33</v>
      </c>
      <c r="Q8" s="4">
        <v>0</v>
      </c>
      <c r="R8" s="7">
        <v>45165</v>
      </c>
      <c r="S8" s="6">
        <v>45356</v>
      </c>
      <c r="T8" s="4" t="s">
        <v>34</v>
      </c>
      <c r="U8" s="4">
        <v>-1873.74</v>
      </c>
      <c r="V8" s="4">
        <v>0</v>
      </c>
      <c r="W8" s="4">
        <v>0</v>
      </c>
      <c r="X8" s="4" t="s">
        <v>58</v>
      </c>
      <c r="Y8" s="4" t="s">
        <v>53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45350</v>
      </c>
      <c r="G9" s="6">
        <v>45353</v>
      </c>
      <c r="H9" s="4">
        <v>1</v>
      </c>
      <c r="I9" s="4">
        <v>3</v>
      </c>
      <c r="J9" s="4">
        <v>3</v>
      </c>
      <c r="K9" s="4" t="s">
        <v>30</v>
      </c>
      <c r="L9" s="4">
        <v>2882.76</v>
      </c>
      <c r="M9" s="4">
        <v>2882.76</v>
      </c>
      <c r="N9" s="4" t="s">
        <v>69</v>
      </c>
      <c r="O9" s="4" t="s">
        <v>32</v>
      </c>
      <c r="P9" s="4" t="s">
        <v>33</v>
      </c>
      <c r="Q9" s="4">
        <v>0</v>
      </c>
      <c r="R9" s="7">
        <v>45219.0000115741</v>
      </c>
      <c r="S9" s="6">
        <v>45356</v>
      </c>
      <c r="T9" s="4" t="s">
        <v>34</v>
      </c>
      <c r="U9" s="4">
        <v>2882.76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45350</v>
      </c>
      <c r="G10" s="6">
        <v>45353</v>
      </c>
      <c r="H10" s="4">
        <v>1</v>
      </c>
      <c r="I10" s="4">
        <v>3</v>
      </c>
      <c r="J10" s="4">
        <v>3</v>
      </c>
      <c r="K10" s="4" t="s">
        <v>30</v>
      </c>
      <c r="L10" s="4">
        <v>4428.99</v>
      </c>
      <c r="M10" s="4">
        <v>4428.99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45244</v>
      </c>
      <c r="S10" s="6">
        <v>45356</v>
      </c>
      <c r="T10" s="4" t="s">
        <v>34</v>
      </c>
      <c r="U10" s="4">
        <v>4428.99</v>
      </c>
      <c r="V10" s="4">
        <v>0</v>
      </c>
      <c r="W10" s="4">
        <v>0</v>
      </c>
      <c r="X10" s="4" t="s">
        <v>76</v>
      </c>
      <c r="Y10" s="4" t="s">
        <v>53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45345</v>
      </c>
      <c r="G11" s="6">
        <v>45353</v>
      </c>
      <c r="H11" s="4">
        <v>1</v>
      </c>
      <c r="I11" s="4">
        <v>8</v>
      </c>
      <c r="J11" s="4">
        <v>8</v>
      </c>
      <c r="K11" s="4" t="s">
        <v>30</v>
      </c>
      <c r="L11" s="4">
        <v>3006.42</v>
      </c>
      <c r="M11" s="4">
        <v>3006.42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45250.0000115741</v>
      </c>
      <c r="S11" s="6">
        <v>45356</v>
      </c>
      <c r="T11" s="4" t="s">
        <v>34</v>
      </c>
      <c r="U11" s="4">
        <v>3006.42</v>
      </c>
      <c r="V11" s="4">
        <v>0</v>
      </c>
      <c r="W11" s="4">
        <v>0</v>
      </c>
      <c r="X11" s="4" t="s">
        <v>81</v>
      </c>
      <c r="Y11" s="4" t="s">
        <v>53</v>
      </c>
    </row>
    <row r="12" s="4" customFormat="1" spans="1:25">
      <c r="A12" s="4" t="s">
        <v>77</v>
      </c>
      <c r="B12" s="4" t="s">
        <v>26</v>
      </c>
      <c r="C12" s="4" t="s">
        <v>65</v>
      </c>
      <c r="D12" s="4" t="s">
        <v>78</v>
      </c>
      <c r="E12" s="4" t="s">
        <v>79</v>
      </c>
      <c r="F12" s="6">
        <v>45345</v>
      </c>
      <c r="G12" s="6">
        <v>45353</v>
      </c>
      <c r="H12" s="4">
        <v>1</v>
      </c>
      <c r="I12" s="4">
        <v>8</v>
      </c>
      <c r="J12" s="4">
        <v>8</v>
      </c>
      <c r="K12" s="4" t="s">
        <v>30</v>
      </c>
      <c r="L12" s="4">
        <v>-3006.42</v>
      </c>
      <c r="M12" s="4">
        <v>-3006.42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45250.0000115741</v>
      </c>
      <c r="S12" s="6">
        <v>45356</v>
      </c>
      <c r="T12" s="4" t="s">
        <v>34</v>
      </c>
      <c r="U12" s="4">
        <v>-3006.42</v>
      </c>
      <c r="V12" s="4">
        <v>0</v>
      </c>
      <c r="W12" s="4">
        <v>0</v>
      </c>
      <c r="X12" s="4" t="s">
        <v>81</v>
      </c>
      <c r="Y12" s="4" t="s">
        <v>53</v>
      </c>
    </row>
    <row r="13" s="4" customFormat="1" spans="1:25">
      <c r="A13" s="4" t="s">
        <v>59</v>
      </c>
      <c r="B13" s="4" t="s">
        <v>26</v>
      </c>
      <c r="C13" s="4" t="s">
        <v>65</v>
      </c>
      <c r="D13" s="4" t="s">
        <v>60</v>
      </c>
      <c r="E13" s="4" t="s">
        <v>61</v>
      </c>
      <c r="F13" s="6">
        <v>45350</v>
      </c>
      <c r="G13" s="6">
        <v>45353</v>
      </c>
      <c r="H13" s="4">
        <v>1</v>
      </c>
      <c r="I13" s="4">
        <v>3</v>
      </c>
      <c r="J13" s="4">
        <v>3</v>
      </c>
      <c r="K13" s="4" t="s">
        <v>30</v>
      </c>
      <c r="L13" s="4">
        <v>-6017.49</v>
      </c>
      <c r="M13" s="4">
        <v>-6017.49</v>
      </c>
      <c r="N13" s="4" t="s">
        <v>62</v>
      </c>
      <c r="O13" s="4" t="s">
        <v>32</v>
      </c>
      <c r="P13" s="4" t="s">
        <v>33</v>
      </c>
      <c r="Q13" s="4">
        <v>0</v>
      </c>
      <c r="R13" s="7">
        <v>45199</v>
      </c>
      <c r="S13" s="6">
        <v>45356</v>
      </c>
      <c r="T13" s="4" t="s">
        <v>34</v>
      </c>
      <c r="U13" s="4">
        <v>-6017.49</v>
      </c>
      <c r="V13" s="4">
        <v>0</v>
      </c>
      <c r="W13" s="4">
        <v>0</v>
      </c>
      <c r="X13" s="4" t="s">
        <v>63</v>
      </c>
      <c r="Y13" s="4" t="s">
        <v>64</v>
      </c>
    </row>
    <row r="14" s="4" customFormat="1" spans="1:25">
      <c r="A14" s="4" t="s">
        <v>48</v>
      </c>
      <c r="B14" s="4" t="s">
        <v>26</v>
      </c>
      <c r="C14" s="4" t="s">
        <v>65</v>
      </c>
      <c r="D14" s="4" t="s">
        <v>49</v>
      </c>
      <c r="E14" s="4" t="s">
        <v>50</v>
      </c>
      <c r="F14" s="6">
        <v>45348</v>
      </c>
      <c r="G14" s="6">
        <v>45353</v>
      </c>
      <c r="H14" s="4">
        <v>1</v>
      </c>
      <c r="I14" s="4">
        <v>5</v>
      </c>
      <c r="J14" s="4">
        <v>5</v>
      </c>
      <c r="K14" s="4" t="s">
        <v>30</v>
      </c>
      <c r="L14" s="4">
        <v>-1437.05</v>
      </c>
      <c r="M14" s="4">
        <v>-1437.05</v>
      </c>
      <c r="N14" s="4" t="s">
        <v>51</v>
      </c>
      <c r="O14" s="4" t="s">
        <v>32</v>
      </c>
      <c r="P14" s="4" t="s">
        <v>33</v>
      </c>
      <c r="Q14" s="4">
        <v>0</v>
      </c>
      <c r="R14" s="7">
        <v>45154</v>
      </c>
      <c r="S14" s="6">
        <v>45356</v>
      </c>
      <c r="T14" s="4" t="s">
        <v>34</v>
      </c>
      <c r="U14" s="4">
        <v>-1437.05</v>
      </c>
      <c r="V14" s="4">
        <v>0</v>
      </c>
      <c r="W14" s="4">
        <v>0</v>
      </c>
      <c r="X14" s="4" t="s">
        <v>52</v>
      </c>
      <c r="Y14" s="4" t="s">
        <v>53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45346</v>
      </c>
      <c r="G15" s="6">
        <v>45353</v>
      </c>
      <c r="H15" s="4">
        <v>1</v>
      </c>
      <c r="I15" s="4">
        <v>7</v>
      </c>
      <c r="J15" s="4">
        <v>7</v>
      </c>
      <c r="K15" s="4" t="s">
        <v>30</v>
      </c>
      <c r="L15" s="4">
        <v>13990.48</v>
      </c>
      <c r="M15" s="4">
        <v>13990.48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45305.0000115741</v>
      </c>
      <c r="S15" s="6">
        <v>45356</v>
      </c>
      <c r="T15" s="4" t="s">
        <v>34</v>
      </c>
      <c r="U15" s="4">
        <v>13990.48</v>
      </c>
      <c r="V15" s="4">
        <v>0</v>
      </c>
      <c r="W15" s="4">
        <v>0</v>
      </c>
      <c r="X15" s="4" t="s">
        <v>86</v>
      </c>
      <c r="Y15" s="4" t="s">
        <v>53</v>
      </c>
    </row>
    <row r="16" s="4" customFormat="1" spans="1:25">
      <c r="A16" s="4" t="s">
        <v>82</v>
      </c>
      <c r="B16" s="4" t="s">
        <v>26</v>
      </c>
      <c r="C16" s="4" t="s">
        <v>65</v>
      </c>
      <c r="D16" s="4" t="s">
        <v>83</v>
      </c>
      <c r="E16" s="4" t="s">
        <v>84</v>
      </c>
      <c r="F16" s="6">
        <v>45346</v>
      </c>
      <c r="G16" s="6">
        <v>45353</v>
      </c>
      <c r="H16" s="4">
        <v>1</v>
      </c>
      <c r="I16" s="4">
        <v>7</v>
      </c>
      <c r="J16" s="4">
        <v>7</v>
      </c>
      <c r="K16" s="4" t="s">
        <v>30</v>
      </c>
      <c r="L16" s="4">
        <v>-13990.48</v>
      </c>
      <c r="M16" s="4">
        <v>-13990.48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45305.0000115741</v>
      </c>
      <c r="S16" s="6">
        <v>45356</v>
      </c>
      <c r="T16" s="4" t="s">
        <v>34</v>
      </c>
      <c r="U16" s="4">
        <v>-13990.48</v>
      </c>
      <c r="V16" s="4">
        <v>0</v>
      </c>
      <c r="W16" s="4">
        <v>0</v>
      </c>
      <c r="X16" s="4" t="s">
        <v>86</v>
      </c>
      <c r="Y16" s="4" t="s">
        <v>53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45352</v>
      </c>
      <c r="G17" s="6">
        <v>45353</v>
      </c>
      <c r="H17" s="4">
        <v>1</v>
      </c>
      <c r="I17" s="4">
        <v>1</v>
      </c>
      <c r="J17" s="4">
        <v>1</v>
      </c>
      <c r="K17" s="4" t="s">
        <v>30</v>
      </c>
      <c r="L17" s="4">
        <v>955.06</v>
      </c>
      <c r="M17" s="4">
        <v>955.06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45311.0000115741</v>
      </c>
      <c r="S17" s="6">
        <v>45356</v>
      </c>
      <c r="T17" s="4" t="s">
        <v>34</v>
      </c>
      <c r="U17" s="4">
        <v>955.06</v>
      </c>
      <c r="V17" s="4">
        <v>0</v>
      </c>
      <c r="W17" s="4">
        <v>0</v>
      </c>
      <c r="X17" s="4" t="s">
        <v>91</v>
      </c>
      <c r="Y17" s="4" t="s">
        <v>53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45350</v>
      </c>
      <c r="G18" s="6">
        <v>45353</v>
      </c>
      <c r="H18" s="4">
        <v>1</v>
      </c>
      <c r="I18" s="4">
        <v>3</v>
      </c>
      <c r="J18" s="4">
        <v>3</v>
      </c>
      <c r="K18" s="4" t="s">
        <v>30</v>
      </c>
      <c r="L18" s="4">
        <v>3818.67</v>
      </c>
      <c r="M18" s="4">
        <v>3818.67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45316</v>
      </c>
      <c r="S18" s="6">
        <v>45356</v>
      </c>
      <c r="T18" s="4" t="s">
        <v>34</v>
      </c>
      <c r="U18" s="4">
        <v>3818.67</v>
      </c>
      <c r="V18" s="4">
        <v>0</v>
      </c>
      <c r="W18" s="4">
        <v>0</v>
      </c>
      <c r="X18" s="4" t="s">
        <v>96</v>
      </c>
      <c r="Y18" s="4" t="s">
        <v>97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100</v>
      </c>
      <c r="F19" s="6">
        <v>45352</v>
      </c>
      <c r="G19" s="6">
        <v>45353</v>
      </c>
      <c r="H19" s="4">
        <v>1</v>
      </c>
      <c r="I19" s="4">
        <v>1</v>
      </c>
      <c r="J19" s="4">
        <v>1</v>
      </c>
      <c r="K19" s="4" t="s">
        <v>30</v>
      </c>
      <c r="L19" s="4">
        <v>2221.38</v>
      </c>
      <c r="M19" s="4">
        <v>2221.38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45318</v>
      </c>
      <c r="S19" s="6">
        <v>45356</v>
      </c>
      <c r="T19" s="4" t="s">
        <v>34</v>
      </c>
      <c r="U19" s="4">
        <v>2221.38</v>
      </c>
      <c r="V19" s="4">
        <v>0</v>
      </c>
      <c r="W19" s="4">
        <v>0</v>
      </c>
      <c r="X19" s="4" t="s">
        <v>102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99</v>
      </c>
      <c r="E20" s="4" t="s">
        <v>105</v>
      </c>
      <c r="F20" s="6">
        <v>45352</v>
      </c>
      <c r="G20" s="6">
        <v>45353</v>
      </c>
      <c r="H20" s="4">
        <v>1</v>
      </c>
      <c r="I20" s="4">
        <v>1</v>
      </c>
      <c r="J20" s="4">
        <v>1</v>
      </c>
      <c r="K20" s="4" t="s">
        <v>30</v>
      </c>
      <c r="L20" s="4">
        <v>2565.49</v>
      </c>
      <c r="M20" s="4">
        <v>2565.49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45337</v>
      </c>
      <c r="S20" s="6">
        <v>45356</v>
      </c>
      <c r="T20" s="4" t="s">
        <v>34</v>
      </c>
      <c r="U20" s="4">
        <v>2565.49</v>
      </c>
      <c r="V20" s="4">
        <v>0</v>
      </c>
      <c r="W20" s="4">
        <v>0</v>
      </c>
      <c r="X20" s="4" t="s">
        <v>107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45346</v>
      </c>
      <c r="G21" s="6">
        <v>45353</v>
      </c>
      <c r="H21" s="4">
        <v>1</v>
      </c>
      <c r="I21" s="4">
        <v>7</v>
      </c>
      <c r="J21" s="4">
        <v>7</v>
      </c>
      <c r="K21" s="4" t="s">
        <v>30</v>
      </c>
      <c r="L21" s="4">
        <v>2460.41</v>
      </c>
      <c r="M21" s="4">
        <v>2460.41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45341.0000115741</v>
      </c>
      <c r="S21" s="6">
        <v>45356</v>
      </c>
      <c r="T21" s="4" t="s">
        <v>34</v>
      </c>
      <c r="U21" s="4">
        <v>2460.41</v>
      </c>
      <c r="V21" s="4">
        <v>0</v>
      </c>
      <c r="W21" s="4">
        <v>0</v>
      </c>
      <c r="X21" s="4" t="s">
        <v>113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45351</v>
      </c>
      <c r="G22" s="6">
        <v>45353</v>
      </c>
      <c r="H22" s="4">
        <v>2</v>
      </c>
      <c r="I22" s="4">
        <v>2</v>
      </c>
      <c r="J22" s="4">
        <v>4</v>
      </c>
      <c r="K22" s="4" t="s">
        <v>30</v>
      </c>
      <c r="L22" s="4">
        <v>2168.72</v>
      </c>
      <c r="M22" s="4">
        <v>2168.72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45341.0000115741</v>
      </c>
      <c r="S22" s="6">
        <v>45356</v>
      </c>
      <c r="T22" s="4" t="s">
        <v>34</v>
      </c>
      <c r="U22" s="4">
        <v>2168.72</v>
      </c>
      <c r="V22" s="4">
        <v>0</v>
      </c>
      <c r="W22" s="4">
        <v>0</v>
      </c>
      <c r="X22" s="4" t="s">
        <v>119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45352</v>
      </c>
      <c r="G23" s="6">
        <v>45353</v>
      </c>
      <c r="H23" s="4">
        <v>1</v>
      </c>
      <c r="I23" s="4">
        <v>1</v>
      </c>
      <c r="J23" s="4">
        <v>1</v>
      </c>
      <c r="K23" s="4" t="s">
        <v>30</v>
      </c>
      <c r="L23" s="4">
        <v>1063.02</v>
      </c>
      <c r="M23" s="4">
        <v>1063.02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45345.0000115741</v>
      </c>
      <c r="S23" s="6">
        <v>45356</v>
      </c>
      <c r="T23" s="4" t="s">
        <v>34</v>
      </c>
      <c r="U23" s="4">
        <v>1063.02</v>
      </c>
      <c r="V23" s="4">
        <v>0</v>
      </c>
      <c r="W23" s="4">
        <v>0</v>
      </c>
      <c r="X23" s="4" t="s">
        <v>125</v>
      </c>
      <c r="Y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122</v>
      </c>
      <c r="E24" s="4" t="s">
        <v>29</v>
      </c>
      <c r="F24" s="6">
        <v>45352</v>
      </c>
      <c r="G24" s="6">
        <v>45353</v>
      </c>
      <c r="H24" s="4">
        <v>1</v>
      </c>
      <c r="I24" s="4">
        <v>1</v>
      </c>
      <c r="J24" s="4">
        <v>1</v>
      </c>
      <c r="K24" s="4" t="s">
        <v>30</v>
      </c>
      <c r="L24" s="4">
        <v>1063.02</v>
      </c>
      <c r="M24" s="4">
        <v>1063.02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45345.0000115741</v>
      </c>
      <c r="S24" s="6">
        <v>45356</v>
      </c>
      <c r="T24" s="4" t="s">
        <v>34</v>
      </c>
      <c r="U24" s="4">
        <v>1063.02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122</v>
      </c>
      <c r="E25" s="4" t="s">
        <v>29</v>
      </c>
      <c r="F25" s="6">
        <v>45352</v>
      </c>
      <c r="G25" s="6">
        <v>45353</v>
      </c>
      <c r="H25" s="4">
        <v>1</v>
      </c>
      <c r="I25" s="4">
        <v>1</v>
      </c>
      <c r="J25" s="4">
        <v>1</v>
      </c>
      <c r="K25" s="4" t="s">
        <v>30</v>
      </c>
      <c r="L25" s="4">
        <v>1062.56</v>
      </c>
      <c r="M25" s="4">
        <v>1062.56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45347</v>
      </c>
      <c r="S25" s="6">
        <v>45356</v>
      </c>
      <c r="T25" s="4" t="s">
        <v>34</v>
      </c>
      <c r="U25" s="4">
        <v>1062.56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45352</v>
      </c>
      <c r="G26" s="6">
        <v>45353</v>
      </c>
      <c r="H26" s="4">
        <v>2</v>
      </c>
      <c r="I26" s="4">
        <v>1</v>
      </c>
      <c r="J26" s="4">
        <v>2</v>
      </c>
      <c r="K26" s="4" t="s">
        <v>30</v>
      </c>
      <c r="L26" s="4">
        <v>1575.58</v>
      </c>
      <c r="M26" s="4">
        <v>1575.58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45352</v>
      </c>
      <c r="S26" s="6">
        <v>45356</v>
      </c>
      <c r="T26" s="4" t="s">
        <v>34</v>
      </c>
      <c r="U26" s="4">
        <v>1575.58</v>
      </c>
      <c r="V26" s="4">
        <v>0</v>
      </c>
      <c r="W26" s="4">
        <v>0</v>
      </c>
      <c r="X26" s="4" t="s">
        <v>139</v>
      </c>
      <c r="Y26" s="4" t="s">
        <v>140</v>
      </c>
    </row>
    <row r="27" s="4" customFormat="1" spans="1:25">
      <c r="A27" s="4" t="s">
        <v>141</v>
      </c>
      <c r="B27" s="4" t="s">
        <v>26</v>
      </c>
      <c r="C27" s="4" t="s">
        <v>142</v>
      </c>
      <c r="D27" s="4" t="s">
        <v>143</v>
      </c>
      <c r="E27" s="4" t="s">
        <v>144</v>
      </c>
      <c r="F27" s="6">
        <v>45277</v>
      </c>
      <c r="G27" s="6">
        <v>45278</v>
      </c>
      <c r="H27" s="4">
        <v>1</v>
      </c>
      <c r="I27" s="4">
        <v>1</v>
      </c>
      <c r="J27" s="4">
        <v>1</v>
      </c>
      <c r="K27" s="4" t="s">
        <v>30</v>
      </c>
      <c r="L27" s="4">
        <v>1471.13</v>
      </c>
      <c r="M27" s="4">
        <v>1471.13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45253.9267824074</v>
      </c>
      <c r="S27" s="6">
        <v>45356</v>
      </c>
      <c r="T27" s="4"/>
      <c r="U27" s="4">
        <v>0</v>
      </c>
      <c r="V27" s="4">
        <v>0</v>
      </c>
      <c r="W27" s="4">
        <v>0</v>
      </c>
      <c r="X27" s="4" t="s">
        <v>146</v>
      </c>
      <c r="Y27" s="4" t="s">
        <v>147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30" sqref="A30:C3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148</v>
      </c>
    </row>
    <row r="2" s="4" customFormat="1" spans="1:9">
      <c r="A2" s="5">
        <v>999225186077295</v>
      </c>
      <c r="B2" s="6">
        <v>45352</v>
      </c>
      <c r="C2" s="6">
        <v>45353</v>
      </c>
      <c r="D2" s="4">
        <v>856.74</v>
      </c>
      <c r="E2" s="4" t="str">
        <f>VLOOKUP(A2,HOP!A:L,12,0)</f>
        <v>856.74</v>
      </c>
      <c r="F2" s="4" t="str">
        <f>VLOOKUP(A2,HOP!A:C,3,0)</f>
        <v>3606371</v>
      </c>
      <c r="G2" s="4">
        <f>D2-E2</f>
        <v>0</v>
      </c>
      <c r="H2" s="4" t="str">
        <f>$H$1&amp;F2</f>
        <v>，3606371</v>
      </c>
      <c r="I2" s="4" t="str">
        <f>VLOOKUP(A2,HOP!A:U,21,0)</f>
        <v>直采</v>
      </c>
    </row>
    <row r="3" s="4" customFormat="1" spans="1:9">
      <c r="A3" s="5">
        <v>999225268858906</v>
      </c>
      <c r="B3" s="6">
        <v>45352</v>
      </c>
      <c r="C3" s="6">
        <v>45353</v>
      </c>
      <c r="D3" s="4">
        <v>860.17</v>
      </c>
      <c r="E3" s="4" t="str">
        <f>VLOOKUP(A3,HOP!A:L,12,0)</f>
        <v>860.17</v>
      </c>
      <c r="F3" s="4" t="str">
        <f>VLOOKUP(A3,HOP!A:C,3,0)</f>
        <v>3623314</v>
      </c>
      <c r="G3" s="4">
        <f t="shared" ref="G3:G22" si="0">D3-E3</f>
        <v>0</v>
      </c>
      <c r="H3" s="4" t="str">
        <f t="shared" ref="H3:H22" si="1">$H$1&amp;F3</f>
        <v>，3623314</v>
      </c>
      <c r="I3" s="4" t="str">
        <f>VLOOKUP(A3,HOP!A:U,21,0)</f>
        <v>直采</v>
      </c>
    </row>
    <row r="4" s="4" customFormat="1" spans="1:9">
      <c r="A4" s="5">
        <v>25269369128</v>
      </c>
      <c r="B4" s="6">
        <v>45352</v>
      </c>
      <c r="C4" s="6">
        <v>45353</v>
      </c>
      <c r="D4" s="4">
        <v>1878.1</v>
      </c>
      <c r="E4" s="4" t="str">
        <f>VLOOKUP(A4,HOP!A:L,12,0)</f>
        <v>1878.10</v>
      </c>
      <c r="F4" s="4" t="str">
        <f>VLOOKUP(A4,HOP!A:C,3,0)</f>
        <v>3623423</v>
      </c>
      <c r="G4" s="4">
        <f t="shared" si="0"/>
        <v>0</v>
      </c>
      <c r="H4" s="4" t="str">
        <f t="shared" si="1"/>
        <v>，3623423</v>
      </c>
      <c r="I4" s="4" t="str">
        <f>VLOOKUP(A4,HOP!A:U,21,0)</f>
        <v>直采</v>
      </c>
    </row>
    <row r="5" s="4" customFormat="1" hidden="1" spans="1:9">
      <c r="A5" s="5">
        <v>999226068856164</v>
      </c>
      <c r="B5" s="6">
        <v>45348</v>
      </c>
      <c r="C5" s="6">
        <v>45353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999226364230458</v>
      </c>
      <c r="B6" s="6">
        <v>45349</v>
      </c>
      <c r="C6" s="6">
        <v>45353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999227107652017</v>
      </c>
      <c r="B7" s="6">
        <v>45350</v>
      </c>
      <c r="C7" s="6">
        <v>45353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999228006009430</v>
      </c>
      <c r="B8" s="6">
        <v>45350</v>
      </c>
      <c r="C8" s="6">
        <v>45353</v>
      </c>
      <c r="D8" s="4">
        <v>2882.76</v>
      </c>
      <c r="E8" s="4" t="str">
        <f>VLOOKUP(A8,HOP!A:L,12,0)</f>
        <v>2882.76</v>
      </c>
      <c r="F8" s="4" t="str">
        <f>VLOOKUP(A8,HOP!A:C,3,0)</f>
        <v>4101368</v>
      </c>
      <c r="G8" s="4">
        <f t="shared" si="0"/>
        <v>0</v>
      </c>
      <c r="H8" s="4" t="str">
        <f t="shared" si="1"/>
        <v>，4101368</v>
      </c>
      <c r="I8" s="4" t="str">
        <f>VLOOKUP(A8,HOP!A:U,21,0)</f>
        <v>直采</v>
      </c>
    </row>
    <row r="9" s="4" customFormat="1" spans="1:9">
      <c r="A9" s="5">
        <v>999228471029835</v>
      </c>
      <c r="B9" s="6">
        <v>45350</v>
      </c>
      <c r="C9" s="6">
        <v>45353</v>
      </c>
      <c r="D9" s="4">
        <v>4428.99</v>
      </c>
      <c r="E9" s="4" t="str">
        <f>VLOOKUP(A9,HOP!A:L,12,0)</f>
        <v>4428.99</v>
      </c>
      <c r="F9" s="4" t="str">
        <f>VLOOKUP(A9,HOP!A:C,3,0)</f>
        <v>4253180</v>
      </c>
      <c r="G9" s="4">
        <f t="shared" si="0"/>
        <v>0</v>
      </c>
      <c r="H9" s="4" t="str">
        <f t="shared" si="1"/>
        <v>，4253180</v>
      </c>
      <c r="I9" s="4" t="str">
        <f>VLOOKUP(A9,HOP!A:U,21,0)</f>
        <v>直连</v>
      </c>
    </row>
    <row r="10" s="4" customFormat="1" hidden="1" spans="1:9">
      <c r="A10" s="5">
        <v>999228559951981</v>
      </c>
      <c r="B10" s="6">
        <v>45345</v>
      </c>
      <c r="C10" s="6">
        <v>45353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999229696385238</v>
      </c>
      <c r="B11" s="6">
        <v>45346</v>
      </c>
      <c r="C11" s="6">
        <v>45353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999229832288695</v>
      </c>
      <c r="B12" s="6">
        <v>45352</v>
      </c>
      <c r="C12" s="6">
        <v>45353</v>
      </c>
      <c r="D12" s="4">
        <v>955.06</v>
      </c>
      <c r="E12" s="4" t="str">
        <f>VLOOKUP(A12,HOP!A:L,12,0)</f>
        <v>955.06</v>
      </c>
      <c r="F12" s="4" t="str">
        <f>VLOOKUP(A12,HOP!A:C,3,0)</f>
        <v>4623628</v>
      </c>
      <c r="G12" s="4">
        <f t="shared" si="0"/>
        <v>0</v>
      </c>
      <c r="H12" s="4" t="str">
        <f t="shared" si="1"/>
        <v>，4623628</v>
      </c>
      <c r="I12" s="4" t="str">
        <f>VLOOKUP(A12,HOP!A:U,21,0)</f>
        <v>直连</v>
      </c>
    </row>
    <row r="13" s="4" customFormat="1" spans="1:9">
      <c r="A13" s="5">
        <v>999229925264845</v>
      </c>
      <c r="B13" s="6">
        <v>45350</v>
      </c>
      <c r="C13" s="6">
        <v>45353</v>
      </c>
      <c r="D13" s="4">
        <v>3818.67</v>
      </c>
      <c r="E13" s="4" t="str">
        <f>VLOOKUP(A13,HOP!A:L,12,0)</f>
        <v>3818.67</v>
      </c>
      <c r="F13" s="4" t="str">
        <f>VLOOKUP(A13,HOP!A:C,3,0)</f>
        <v>4644117</v>
      </c>
      <c r="G13" s="4">
        <f t="shared" si="0"/>
        <v>0</v>
      </c>
      <c r="H13" s="4" t="str">
        <f t="shared" si="1"/>
        <v>，4644117</v>
      </c>
      <c r="I13" s="4" t="str">
        <f>VLOOKUP(A13,HOP!A:U,21,0)</f>
        <v>直采</v>
      </c>
    </row>
    <row r="14" s="4" customFormat="1" spans="1:9">
      <c r="A14" s="5">
        <v>999229992565799</v>
      </c>
      <c r="B14" s="6">
        <v>45352</v>
      </c>
      <c r="C14" s="6">
        <v>45353</v>
      </c>
      <c r="D14" s="4">
        <v>2221.38</v>
      </c>
      <c r="E14" s="4" t="str">
        <f>VLOOKUP(A14,HOP!A:L,12,0)</f>
        <v>2221.38</v>
      </c>
      <c r="F14" s="4" t="str">
        <f>VLOOKUP(A14,HOP!A:C,3,0)</f>
        <v>4652795</v>
      </c>
      <c r="G14" s="4">
        <f t="shared" si="0"/>
        <v>0</v>
      </c>
      <c r="H14" s="4" t="str">
        <f t="shared" si="1"/>
        <v>，4652795</v>
      </c>
      <c r="I14" s="4" t="str">
        <f>VLOOKUP(A14,HOP!A:U,21,0)</f>
        <v>直采</v>
      </c>
    </row>
    <row r="15" s="4" customFormat="1" spans="1:9">
      <c r="A15" s="5">
        <v>999230395662442</v>
      </c>
      <c r="B15" s="6">
        <v>45352</v>
      </c>
      <c r="C15" s="6">
        <v>45353</v>
      </c>
      <c r="D15" s="4">
        <v>2565.49</v>
      </c>
      <c r="E15" s="4" t="str">
        <f>VLOOKUP(A15,HOP!A:L,12,0)</f>
        <v>2565.49</v>
      </c>
      <c r="F15" s="4" t="str">
        <f>VLOOKUP(A15,HOP!A:C,3,0)</f>
        <v>4725906</v>
      </c>
      <c r="G15" s="4">
        <f t="shared" si="0"/>
        <v>0</v>
      </c>
      <c r="H15" s="4" t="str">
        <f t="shared" si="1"/>
        <v>，4725906</v>
      </c>
      <c r="I15" s="4" t="str">
        <f>VLOOKUP(A15,HOP!A:U,21,0)</f>
        <v>直采</v>
      </c>
    </row>
    <row r="16" s="4" customFormat="1" spans="1:9">
      <c r="A16" s="5">
        <v>999230444377760</v>
      </c>
      <c r="B16" s="6">
        <v>45346</v>
      </c>
      <c r="C16" s="6">
        <v>45353</v>
      </c>
      <c r="D16" s="4">
        <v>2460.41</v>
      </c>
      <c r="E16" s="4" t="str">
        <f>VLOOKUP(A16,HOP!A:L,12,0)</f>
        <v>2460.41</v>
      </c>
      <c r="F16" s="4" t="str">
        <f>VLOOKUP(A16,HOP!A:C,3,0)</f>
        <v>4736267</v>
      </c>
      <c r="G16" s="4">
        <f t="shared" si="0"/>
        <v>0</v>
      </c>
      <c r="H16" s="4" t="str">
        <f t="shared" si="1"/>
        <v>，4736267</v>
      </c>
      <c r="I16" s="4" t="str">
        <f>VLOOKUP(A16,HOP!A:U,21,0)</f>
        <v>直采</v>
      </c>
    </row>
    <row r="17" s="4" customFormat="1" spans="1:9">
      <c r="A17" s="5">
        <v>999230448057272</v>
      </c>
      <c r="B17" s="6">
        <v>45351</v>
      </c>
      <c r="C17" s="6">
        <v>45353</v>
      </c>
      <c r="D17" s="4">
        <v>2168.72</v>
      </c>
      <c r="E17" s="4" t="str">
        <f>VLOOKUP(A17,HOP!A:L,12,0)</f>
        <v>2168.72</v>
      </c>
      <c r="F17" s="4" t="str">
        <f>VLOOKUP(A17,HOP!A:C,3,0)</f>
        <v>4737171</v>
      </c>
      <c r="G17" s="4">
        <f t="shared" si="0"/>
        <v>0</v>
      </c>
      <c r="H17" s="4" t="str">
        <f t="shared" si="1"/>
        <v>，4737171</v>
      </c>
      <c r="I17" s="4" t="str">
        <f>VLOOKUP(A17,HOP!A:U,21,0)</f>
        <v>直采</v>
      </c>
    </row>
    <row r="18" s="4" customFormat="1" spans="1:9">
      <c r="A18" s="5">
        <v>999230548109951</v>
      </c>
      <c r="B18" s="6">
        <v>45352</v>
      </c>
      <c r="C18" s="6">
        <v>45353</v>
      </c>
      <c r="D18" s="4">
        <v>1063.02</v>
      </c>
      <c r="E18" s="4" t="str">
        <f>VLOOKUP(A18,HOP!A:L,12,0)</f>
        <v>1063.02</v>
      </c>
      <c r="F18" s="4" t="str">
        <f>VLOOKUP(A18,HOP!A:C,3,0)</f>
        <v>4754864</v>
      </c>
      <c r="G18" s="4">
        <f t="shared" si="0"/>
        <v>0</v>
      </c>
      <c r="H18" s="4" t="str">
        <f t="shared" si="1"/>
        <v>，4754864</v>
      </c>
      <c r="I18" s="4" t="str">
        <f>VLOOKUP(A18,HOP!A:U,21,0)</f>
        <v>直采</v>
      </c>
    </row>
    <row r="19" s="4" customFormat="1" spans="1:9">
      <c r="A19" s="5">
        <v>999230556732663</v>
      </c>
      <c r="B19" s="6">
        <v>45352</v>
      </c>
      <c r="C19" s="6">
        <v>45353</v>
      </c>
      <c r="D19" s="4">
        <v>1063.02</v>
      </c>
      <c r="E19" s="4" t="str">
        <f>VLOOKUP(A19,HOP!A:L,12,0)</f>
        <v>1063.02</v>
      </c>
      <c r="F19" s="4" t="str">
        <f>VLOOKUP(A19,HOP!A:C,3,0)</f>
        <v>4755444</v>
      </c>
      <c r="G19" s="4">
        <f t="shared" si="0"/>
        <v>0</v>
      </c>
      <c r="H19" s="4" t="str">
        <f t="shared" si="1"/>
        <v>，4755444</v>
      </c>
      <c r="I19" s="4" t="str">
        <f>VLOOKUP(A19,HOP!A:U,21,0)</f>
        <v>直采</v>
      </c>
    </row>
    <row r="20" s="4" customFormat="1" spans="1:9">
      <c r="A20" s="5">
        <v>999230589528125</v>
      </c>
      <c r="B20" s="6">
        <v>45352</v>
      </c>
      <c r="C20" s="6">
        <v>45353</v>
      </c>
      <c r="D20" s="4">
        <v>1062.56</v>
      </c>
      <c r="E20" s="4" t="str">
        <f>VLOOKUP(A20,HOP!A:L,12,0)</f>
        <v>1062.56</v>
      </c>
      <c r="F20" s="4" t="str">
        <f>VLOOKUP(A20,HOP!A:C,3,0)</f>
        <v>4760334</v>
      </c>
      <c r="G20" s="4">
        <f t="shared" si="0"/>
        <v>0</v>
      </c>
      <c r="H20" s="4" t="str">
        <f t="shared" si="1"/>
        <v>，4760334</v>
      </c>
      <c r="I20" s="4" t="str">
        <f>VLOOKUP(A20,HOP!A:U,21,0)</f>
        <v>直采</v>
      </c>
    </row>
    <row r="21" s="4" customFormat="1" spans="1:9">
      <c r="A21" s="5">
        <v>999230704912849</v>
      </c>
      <c r="B21" s="6">
        <v>45352</v>
      </c>
      <c r="C21" s="6">
        <v>45353</v>
      </c>
      <c r="D21" s="4">
        <v>1575.58</v>
      </c>
      <c r="E21" s="4" t="str">
        <f>VLOOKUP(A21,HOP!A:L,12,0)</f>
        <v>1575.58</v>
      </c>
      <c r="F21" s="4" t="str">
        <f>VLOOKUP(A21,HOP!A:C,3,0)</f>
        <v>4779562</v>
      </c>
      <c r="G21" s="4">
        <f t="shared" si="0"/>
        <v>0</v>
      </c>
      <c r="H21" s="4" t="str">
        <f t="shared" si="1"/>
        <v>，4779562</v>
      </c>
      <c r="I21" s="4" t="str">
        <f>VLOOKUP(A21,HOP!A:U,21,0)</f>
        <v>直采</v>
      </c>
    </row>
    <row r="22" s="4" customFormat="1" spans="1:10">
      <c r="A22" s="5">
        <v>999228604221061</v>
      </c>
      <c r="B22" s="6">
        <v>45277</v>
      </c>
      <c r="C22" s="6">
        <v>45278</v>
      </c>
      <c r="D22" s="4">
        <v>1471.13</v>
      </c>
      <c r="E22" s="4" t="e">
        <f>VLOOKUP(A22,HOP!A:L,12,0)</f>
        <v>#N/A</v>
      </c>
      <c r="F22" s="4">
        <v>4312856</v>
      </c>
      <c r="G22" s="4" t="e">
        <f t="shared" si="0"/>
        <v>#N/A</v>
      </c>
      <c r="H22" s="4" t="str">
        <f t="shared" si="1"/>
        <v>，4312856</v>
      </c>
      <c r="I22" s="4" t="s">
        <v>149</v>
      </c>
      <c r="J22" s="4" t="s">
        <v>150</v>
      </c>
    </row>
    <row r="24" spans="4:4">
      <c r="D24" s="4">
        <f>SUM(D2:D23)</f>
        <v>31331.8</v>
      </c>
    </row>
    <row r="26" spans="4:4">
      <c r="D26" s="4" t="s">
        <v>151</v>
      </c>
    </row>
    <row r="30" spans="1:3">
      <c r="A30" s="4" t="s">
        <v>152</v>
      </c>
      <c r="C30" s="4">
        <v>24476.62</v>
      </c>
    </row>
    <row r="31" spans="1:3">
      <c r="A31" s="4" t="s">
        <v>153</v>
      </c>
      <c r="C31" s="4">
        <v>6855.18</v>
      </c>
    </row>
    <row r="32" spans="1:3">
      <c r="A32" s="4" t="s">
        <v>154</v>
      </c>
      <c r="C32" s="4">
        <f>SUBTOTAL(9,C30:C31)</f>
        <v>31331.8</v>
      </c>
    </row>
  </sheetData>
  <autoFilter ref="A1:XFD26">
    <filterColumn colId="3">
      <filters blank="1">
        <filter val="2460.41"/>
        <filter val="1063.02"/>
        <filter val="860.17"/>
        <filter val="2565.49"/>
        <filter val="1878.1"/>
        <filter val="2168.72"/>
        <filter val="31331.8 HKD"/>
        <filter val="2882.76"/>
        <filter val="2221.38"/>
        <filter val="856.74"/>
        <filter val="3818.67"/>
        <filter val="31331.8"/>
        <filter val="1471.13"/>
        <filter val="955.06"/>
        <filter val="1062.56"/>
        <filter val="1575.58"/>
        <filter val="4428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13</v>
      </c>
      <c r="F1" s="2" t="s">
        <v>5</v>
      </c>
      <c r="G1" s="2" t="s">
        <v>6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  <c r="V1" s="2" t="s">
        <v>173</v>
      </c>
    </row>
    <row r="2" s="1" customFormat="1" spans="1:22">
      <c r="A2" s="3">
        <v>999230704912849</v>
      </c>
      <c r="B2" s="1" t="s">
        <v>174</v>
      </c>
      <c r="C2" s="1" t="s">
        <v>175</v>
      </c>
      <c r="D2" s="1" t="s">
        <v>176</v>
      </c>
      <c r="E2" s="1" t="s">
        <v>177</v>
      </c>
      <c r="F2" s="1" t="s">
        <v>174</v>
      </c>
      <c r="G2" s="1" t="s">
        <v>178</v>
      </c>
      <c r="H2" s="1" t="s">
        <v>179</v>
      </c>
      <c r="I2" s="1" t="s">
        <v>180</v>
      </c>
      <c r="J2" s="1" t="s">
        <v>30</v>
      </c>
      <c r="K2" s="1" t="s">
        <v>181</v>
      </c>
      <c r="L2" s="1" t="s">
        <v>181</v>
      </c>
      <c r="M2" s="1" t="s">
        <v>182</v>
      </c>
      <c r="N2" s="1" t="s">
        <v>182</v>
      </c>
      <c r="O2" s="1" t="s">
        <v>183</v>
      </c>
      <c r="P2" s="1" t="s">
        <v>184</v>
      </c>
      <c r="Q2" s="1" t="s">
        <v>185</v>
      </c>
      <c r="R2" s="1" t="s">
        <v>186</v>
      </c>
      <c r="S2" s="1" t="s">
        <v>187</v>
      </c>
      <c r="T2" s="1" t="s">
        <v>188</v>
      </c>
      <c r="U2" s="1" t="s">
        <v>189</v>
      </c>
      <c r="V2" s="1" t="s">
        <v>190</v>
      </c>
    </row>
    <row r="3" s="1" customFormat="1" spans="1:22">
      <c r="A3" s="3">
        <v>999230589528125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174</v>
      </c>
      <c r="G3" s="1" t="s">
        <v>178</v>
      </c>
      <c r="H3" s="1" t="s">
        <v>179</v>
      </c>
      <c r="I3" s="1" t="s">
        <v>195</v>
      </c>
      <c r="J3" s="1" t="s">
        <v>30</v>
      </c>
      <c r="K3" s="1" t="s">
        <v>196</v>
      </c>
      <c r="L3" s="1" t="s">
        <v>196</v>
      </c>
      <c r="M3" s="1" t="s">
        <v>182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197</v>
      </c>
      <c r="S3" s="1" t="s">
        <v>187</v>
      </c>
      <c r="T3" s="1" t="s">
        <v>188</v>
      </c>
      <c r="U3" s="1" t="s">
        <v>189</v>
      </c>
      <c r="V3" s="1" t="s">
        <v>198</v>
      </c>
    </row>
    <row r="4" s="1" customFormat="1" spans="1:22">
      <c r="A4" s="3">
        <v>999230556732663</v>
      </c>
      <c r="B4" s="1" t="s">
        <v>199</v>
      </c>
      <c r="C4" s="1" t="s">
        <v>200</v>
      </c>
      <c r="D4" s="1" t="s">
        <v>193</v>
      </c>
      <c r="E4" s="1" t="s">
        <v>201</v>
      </c>
      <c r="F4" s="1" t="s">
        <v>174</v>
      </c>
      <c r="G4" s="1" t="s">
        <v>178</v>
      </c>
      <c r="H4" s="1" t="s">
        <v>179</v>
      </c>
      <c r="I4" s="1" t="s">
        <v>195</v>
      </c>
      <c r="J4" s="1" t="s">
        <v>30</v>
      </c>
      <c r="K4" s="1" t="s">
        <v>202</v>
      </c>
      <c r="L4" s="1" t="s">
        <v>202</v>
      </c>
      <c r="M4" s="1" t="s">
        <v>182</v>
      </c>
      <c r="N4" s="1" t="s">
        <v>182</v>
      </c>
      <c r="O4" s="1" t="s">
        <v>183</v>
      </c>
      <c r="P4" s="1" t="s">
        <v>184</v>
      </c>
      <c r="Q4" s="1" t="s">
        <v>185</v>
      </c>
      <c r="R4" s="1" t="s">
        <v>203</v>
      </c>
      <c r="S4" s="1" t="s">
        <v>187</v>
      </c>
      <c r="T4" s="1" t="s">
        <v>188</v>
      </c>
      <c r="U4" s="1" t="s">
        <v>189</v>
      </c>
      <c r="V4" s="1" t="s">
        <v>198</v>
      </c>
    </row>
    <row r="5" s="1" customFormat="1" spans="1:22">
      <c r="A5" s="3">
        <v>999230548109951</v>
      </c>
      <c r="B5" s="1" t="s">
        <v>199</v>
      </c>
      <c r="C5" s="1" t="s">
        <v>204</v>
      </c>
      <c r="D5" s="1" t="s">
        <v>193</v>
      </c>
      <c r="E5" s="1" t="s">
        <v>205</v>
      </c>
      <c r="F5" s="1" t="s">
        <v>174</v>
      </c>
      <c r="G5" s="1" t="s">
        <v>178</v>
      </c>
      <c r="H5" s="1" t="s">
        <v>179</v>
      </c>
      <c r="I5" s="1" t="s">
        <v>195</v>
      </c>
      <c r="J5" s="1" t="s">
        <v>30</v>
      </c>
      <c r="K5" s="1" t="s">
        <v>202</v>
      </c>
      <c r="L5" s="1" t="s">
        <v>202</v>
      </c>
      <c r="M5" s="1" t="s">
        <v>182</v>
      </c>
      <c r="N5" s="1" t="s">
        <v>182</v>
      </c>
      <c r="O5" s="1" t="s">
        <v>183</v>
      </c>
      <c r="P5" s="1" t="s">
        <v>184</v>
      </c>
      <c r="Q5" s="1" t="s">
        <v>185</v>
      </c>
      <c r="R5" s="1" t="s">
        <v>206</v>
      </c>
      <c r="S5" s="1" t="s">
        <v>187</v>
      </c>
      <c r="T5" s="1" t="s">
        <v>188</v>
      </c>
      <c r="U5" s="1" t="s">
        <v>189</v>
      </c>
      <c r="V5" s="1" t="s">
        <v>198</v>
      </c>
    </row>
    <row r="6" s="1" customFormat="1" spans="1:22">
      <c r="A6" s="3">
        <v>999230448057272</v>
      </c>
      <c r="B6" s="1" t="s">
        <v>207</v>
      </c>
      <c r="C6" s="1" t="s">
        <v>208</v>
      </c>
      <c r="D6" s="1" t="s">
        <v>209</v>
      </c>
      <c r="E6" s="1" t="s">
        <v>210</v>
      </c>
      <c r="F6" s="1" t="s">
        <v>211</v>
      </c>
      <c r="G6" s="1" t="s">
        <v>178</v>
      </c>
      <c r="H6" s="1" t="s">
        <v>179</v>
      </c>
      <c r="I6" s="1" t="s">
        <v>212</v>
      </c>
      <c r="J6" s="1" t="s">
        <v>30</v>
      </c>
      <c r="K6" s="1" t="s">
        <v>213</v>
      </c>
      <c r="L6" s="1" t="s">
        <v>213</v>
      </c>
      <c r="M6" s="1" t="s">
        <v>182</v>
      </c>
      <c r="N6" s="1" t="s">
        <v>182</v>
      </c>
      <c r="O6" s="1" t="s">
        <v>183</v>
      </c>
      <c r="P6" s="1" t="s">
        <v>184</v>
      </c>
      <c r="Q6" s="1" t="s">
        <v>185</v>
      </c>
      <c r="R6" s="1" t="s">
        <v>214</v>
      </c>
      <c r="S6" s="1" t="s">
        <v>187</v>
      </c>
      <c r="T6" s="1" t="s">
        <v>188</v>
      </c>
      <c r="U6" s="1" t="s">
        <v>189</v>
      </c>
      <c r="V6" s="1" t="s">
        <v>215</v>
      </c>
    </row>
    <row r="7" s="1" customFormat="1" spans="1:22">
      <c r="A7" s="3">
        <v>999230444377760</v>
      </c>
      <c r="B7" s="1" t="s">
        <v>207</v>
      </c>
      <c r="C7" s="1" t="s">
        <v>216</v>
      </c>
      <c r="D7" s="1" t="s">
        <v>217</v>
      </c>
      <c r="E7" s="1" t="s">
        <v>218</v>
      </c>
      <c r="F7" s="1" t="s">
        <v>219</v>
      </c>
      <c r="G7" s="1" t="s">
        <v>178</v>
      </c>
      <c r="H7" s="1" t="s">
        <v>179</v>
      </c>
      <c r="I7" s="1" t="s">
        <v>220</v>
      </c>
      <c r="J7" s="1" t="s">
        <v>30</v>
      </c>
      <c r="K7" s="1" t="s">
        <v>221</v>
      </c>
      <c r="L7" s="1" t="s">
        <v>221</v>
      </c>
      <c r="M7" s="1" t="s">
        <v>182</v>
      </c>
      <c r="N7" s="1" t="s">
        <v>182</v>
      </c>
      <c r="O7" s="1" t="s">
        <v>183</v>
      </c>
      <c r="P7" s="1" t="s">
        <v>184</v>
      </c>
      <c r="Q7" s="1" t="s">
        <v>185</v>
      </c>
      <c r="R7" s="1" t="s">
        <v>222</v>
      </c>
      <c r="S7" s="1" t="s">
        <v>187</v>
      </c>
      <c r="T7" s="1" t="s">
        <v>188</v>
      </c>
      <c r="U7" s="1" t="s">
        <v>189</v>
      </c>
      <c r="V7" s="1" t="s">
        <v>215</v>
      </c>
    </row>
    <row r="8" s="1" customFormat="1" spans="1:22">
      <c r="A8" s="3">
        <v>999230395662442</v>
      </c>
      <c r="B8" s="1" t="s">
        <v>223</v>
      </c>
      <c r="C8" s="1" t="s">
        <v>224</v>
      </c>
      <c r="D8" s="1" t="s">
        <v>225</v>
      </c>
      <c r="E8" s="1" t="s">
        <v>226</v>
      </c>
      <c r="F8" s="1" t="s">
        <v>174</v>
      </c>
      <c r="G8" s="1" t="s">
        <v>178</v>
      </c>
      <c r="H8" s="1" t="s">
        <v>179</v>
      </c>
      <c r="I8" s="1" t="s">
        <v>227</v>
      </c>
      <c r="J8" s="1" t="s">
        <v>30</v>
      </c>
      <c r="K8" s="1" t="s">
        <v>228</v>
      </c>
      <c r="L8" s="1" t="s">
        <v>228</v>
      </c>
      <c r="M8" s="1" t="s">
        <v>182</v>
      </c>
      <c r="N8" s="1" t="s">
        <v>182</v>
      </c>
      <c r="O8" s="1" t="s">
        <v>183</v>
      </c>
      <c r="P8" s="1" t="s">
        <v>184</v>
      </c>
      <c r="Q8" s="1" t="s">
        <v>185</v>
      </c>
      <c r="R8" s="1" t="s">
        <v>229</v>
      </c>
      <c r="S8" s="1" t="s">
        <v>187</v>
      </c>
      <c r="T8" s="1" t="s">
        <v>188</v>
      </c>
      <c r="U8" s="1" t="s">
        <v>189</v>
      </c>
      <c r="V8" s="1" t="s">
        <v>230</v>
      </c>
    </row>
    <row r="9" s="1" customFormat="1" spans="1:22">
      <c r="A9" s="3">
        <v>999229992565799</v>
      </c>
      <c r="B9" s="1" t="s">
        <v>231</v>
      </c>
      <c r="C9" s="1" t="s">
        <v>232</v>
      </c>
      <c r="D9" s="1" t="s">
        <v>225</v>
      </c>
      <c r="E9" s="1" t="s">
        <v>233</v>
      </c>
      <c r="F9" s="1" t="s">
        <v>174</v>
      </c>
      <c r="G9" s="1" t="s">
        <v>178</v>
      </c>
      <c r="H9" s="1" t="s">
        <v>179</v>
      </c>
      <c r="I9" s="1" t="s">
        <v>234</v>
      </c>
      <c r="J9" s="1" t="s">
        <v>30</v>
      </c>
      <c r="K9" s="1" t="s">
        <v>235</v>
      </c>
      <c r="L9" s="1" t="s">
        <v>235</v>
      </c>
      <c r="M9" s="1" t="s">
        <v>182</v>
      </c>
      <c r="N9" s="1" t="s">
        <v>182</v>
      </c>
      <c r="O9" s="1" t="s">
        <v>183</v>
      </c>
      <c r="P9" s="1" t="s">
        <v>184</v>
      </c>
      <c r="Q9" s="1" t="s">
        <v>185</v>
      </c>
      <c r="R9" s="1" t="s">
        <v>236</v>
      </c>
      <c r="S9" s="1" t="s">
        <v>187</v>
      </c>
      <c r="T9" s="1" t="s">
        <v>188</v>
      </c>
      <c r="U9" s="1" t="s">
        <v>189</v>
      </c>
      <c r="V9" s="1" t="s">
        <v>230</v>
      </c>
    </row>
    <row r="10" s="1" customFormat="1" spans="1:22">
      <c r="A10" s="3">
        <v>999229925264845</v>
      </c>
      <c r="B10" s="1" t="s">
        <v>237</v>
      </c>
      <c r="C10" s="1" t="s">
        <v>238</v>
      </c>
      <c r="D10" s="1" t="s">
        <v>239</v>
      </c>
      <c r="E10" s="1" t="s">
        <v>240</v>
      </c>
      <c r="F10" s="1" t="s">
        <v>241</v>
      </c>
      <c r="G10" s="1" t="s">
        <v>178</v>
      </c>
      <c r="H10" s="1" t="s">
        <v>179</v>
      </c>
      <c r="I10" s="1" t="s">
        <v>242</v>
      </c>
      <c r="J10" s="1" t="s">
        <v>30</v>
      </c>
      <c r="K10" s="1" t="s">
        <v>243</v>
      </c>
      <c r="L10" s="1" t="s">
        <v>243</v>
      </c>
      <c r="M10" s="1" t="s">
        <v>182</v>
      </c>
      <c r="N10" s="1" t="s">
        <v>182</v>
      </c>
      <c r="O10" s="1" t="s">
        <v>183</v>
      </c>
      <c r="P10" s="1" t="s">
        <v>184</v>
      </c>
      <c r="Q10" s="1" t="s">
        <v>185</v>
      </c>
      <c r="R10" s="1" t="s">
        <v>244</v>
      </c>
      <c r="S10" s="1" t="s">
        <v>187</v>
      </c>
      <c r="T10" s="1" t="s">
        <v>188</v>
      </c>
      <c r="U10" s="1" t="s">
        <v>189</v>
      </c>
      <c r="V10" s="1" t="s">
        <v>245</v>
      </c>
    </row>
    <row r="11" s="1" customFormat="1" spans="1:22">
      <c r="A11" s="3">
        <v>999229832288695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174</v>
      </c>
      <c r="G11" s="1" t="s">
        <v>178</v>
      </c>
      <c r="H11" s="1" t="s">
        <v>179</v>
      </c>
      <c r="I11" s="1" t="s">
        <v>250</v>
      </c>
      <c r="J11" s="1" t="s">
        <v>30</v>
      </c>
      <c r="K11" s="1" t="s">
        <v>251</v>
      </c>
      <c r="L11" s="1" t="s">
        <v>251</v>
      </c>
      <c r="M11" s="1" t="s">
        <v>182</v>
      </c>
      <c r="N11" s="1" t="s">
        <v>182</v>
      </c>
      <c r="O11" s="1" t="s">
        <v>183</v>
      </c>
      <c r="P11" s="1" t="s">
        <v>184</v>
      </c>
      <c r="Q11" s="1" t="s">
        <v>185</v>
      </c>
      <c r="R11" s="1" t="s">
        <v>252</v>
      </c>
      <c r="S11" s="1" t="s">
        <v>187</v>
      </c>
      <c r="T11" s="1" t="s">
        <v>188</v>
      </c>
      <c r="U11" s="1" t="s">
        <v>149</v>
      </c>
      <c r="V11" s="1" t="s">
        <v>253</v>
      </c>
    </row>
    <row r="12" s="1" customFormat="1" spans="1:22">
      <c r="A12" s="3">
        <v>999228471029835</v>
      </c>
      <c r="B12" s="1" t="s">
        <v>254</v>
      </c>
      <c r="C12" s="1" t="s">
        <v>255</v>
      </c>
      <c r="D12" s="1" t="s">
        <v>256</v>
      </c>
      <c r="E12" s="1" t="s">
        <v>257</v>
      </c>
      <c r="F12" s="1" t="s">
        <v>241</v>
      </c>
      <c r="G12" s="1" t="s">
        <v>178</v>
      </c>
      <c r="H12" s="1" t="s">
        <v>179</v>
      </c>
      <c r="I12" s="1" t="s">
        <v>258</v>
      </c>
      <c r="J12" s="1" t="s">
        <v>30</v>
      </c>
      <c r="K12" s="1" t="s">
        <v>259</v>
      </c>
      <c r="L12" s="1" t="s">
        <v>259</v>
      </c>
      <c r="M12" s="1" t="s">
        <v>182</v>
      </c>
      <c r="N12" s="1" t="s">
        <v>182</v>
      </c>
      <c r="O12" s="1" t="s">
        <v>183</v>
      </c>
      <c r="P12" s="1" t="s">
        <v>184</v>
      </c>
      <c r="Q12" s="1" t="s">
        <v>185</v>
      </c>
      <c r="R12" s="1" t="s">
        <v>260</v>
      </c>
      <c r="S12" s="1" t="s">
        <v>187</v>
      </c>
      <c r="T12" s="1" t="s">
        <v>188</v>
      </c>
      <c r="U12" s="1" t="s">
        <v>149</v>
      </c>
      <c r="V12" s="1" t="s">
        <v>245</v>
      </c>
    </row>
    <row r="13" s="1" customFormat="1" spans="1:22">
      <c r="A13" s="3">
        <v>999228006009430</v>
      </c>
      <c r="B13" s="1" t="s">
        <v>261</v>
      </c>
      <c r="C13" s="1" t="s">
        <v>262</v>
      </c>
      <c r="D13" s="1" t="s">
        <v>263</v>
      </c>
      <c r="E13" s="1" t="s">
        <v>264</v>
      </c>
      <c r="F13" s="1" t="s">
        <v>241</v>
      </c>
      <c r="G13" s="1" t="s">
        <v>178</v>
      </c>
      <c r="H13" s="1" t="s">
        <v>179</v>
      </c>
      <c r="I13" s="1" t="s">
        <v>265</v>
      </c>
      <c r="J13" s="1" t="s">
        <v>30</v>
      </c>
      <c r="K13" s="1" t="s">
        <v>266</v>
      </c>
      <c r="L13" s="1" t="s">
        <v>266</v>
      </c>
      <c r="M13" s="1" t="s">
        <v>182</v>
      </c>
      <c r="N13" s="1" t="s">
        <v>182</v>
      </c>
      <c r="O13" s="1" t="s">
        <v>183</v>
      </c>
      <c r="P13" s="1" t="s">
        <v>184</v>
      </c>
      <c r="Q13" s="1" t="s">
        <v>185</v>
      </c>
      <c r="R13" s="1" t="s">
        <v>267</v>
      </c>
      <c r="S13" s="1" t="s">
        <v>187</v>
      </c>
      <c r="T13" s="1" t="s">
        <v>188</v>
      </c>
      <c r="U13" s="1" t="s">
        <v>189</v>
      </c>
      <c r="V13" s="1" t="s">
        <v>268</v>
      </c>
    </row>
    <row r="14" s="1" customFormat="1" spans="1:22">
      <c r="A14" s="3">
        <v>25269369128</v>
      </c>
      <c r="B14" s="1" t="s">
        <v>269</v>
      </c>
      <c r="C14" s="1" t="s">
        <v>270</v>
      </c>
      <c r="D14" s="1" t="s">
        <v>271</v>
      </c>
      <c r="E14" s="1" t="s">
        <v>272</v>
      </c>
      <c r="F14" s="1" t="s">
        <v>174</v>
      </c>
      <c r="G14" s="1" t="s">
        <v>178</v>
      </c>
      <c r="H14" s="1" t="s">
        <v>179</v>
      </c>
      <c r="I14" s="1" t="s">
        <v>273</v>
      </c>
      <c r="J14" s="1" t="s">
        <v>30</v>
      </c>
      <c r="K14" s="1" t="s">
        <v>274</v>
      </c>
      <c r="L14" s="1" t="s">
        <v>274</v>
      </c>
      <c r="M14" s="1" t="s">
        <v>182</v>
      </c>
      <c r="N14" s="1" t="s">
        <v>182</v>
      </c>
      <c r="O14" s="1" t="s">
        <v>183</v>
      </c>
      <c r="P14" s="1" t="s">
        <v>184</v>
      </c>
      <c r="Q14" s="1" t="s">
        <v>185</v>
      </c>
      <c r="R14" s="1" t="s">
        <v>275</v>
      </c>
      <c r="S14" s="1" t="s">
        <v>187</v>
      </c>
      <c r="T14" s="1" t="s">
        <v>188</v>
      </c>
      <c r="U14" s="1" t="s">
        <v>189</v>
      </c>
      <c r="V14" s="1" t="s">
        <v>230</v>
      </c>
    </row>
    <row r="15" s="1" customFormat="1" spans="1:22">
      <c r="A15" s="3">
        <v>999225268858906</v>
      </c>
      <c r="B15" s="1" t="s">
        <v>276</v>
      </c>
      <c r="C15" s="1" t="s">
        <v>277</v>
      </c>
      <c r="D15" s="1" t="s">
        <v>278</v>
      </c>
      <c r="E15" s="1" t="s">
        <v>279</v>
      </c>
      <c r="F15" s="1" t="s">
        <v>174</v>
      </c>
      <c r="G15" s="1" t="s">
        <v>178</v>
      </c>
      <c r="H15" s="1" t="s">
        <v>179</v>
      </c>
      <c r="I15" s="1" t="s">
        <v>280</v>
      </c>
      <c r="J15" s="1" t="s">
        <v>30</v>
      </c>
      <c r="K15" s="1" t="s">
        <v>281</v>
      </c>
      <c r="L15" s="1" t="s">
        <v>281</v>
      </c>
      <c r="M15" s="1" t="s">
        <v>182</v>
      </c>
      <c r="N15" s="1" t="s">
        <v>182</v>
      </c>
      <c r="O15" s="1" t="s">
        <v>183</v>
      </c>
      <c r="P15" s="1" t="s">
        <v>184</v>
      </c>
      <c r="Q15" s="1" t="s">
        <v>185</v>
      </c>
      <c r="R15" s="1" t="s">
        <v>282</v>
      </c>
      <c r="S15" s="1" t="s">
        <v>187</v>
      </c>
      <c r="T15" s="1" t="s">
        <v>188</v>
      </c>
      <c r="U15" s="1" t="s">
        <v>189</v>
      </c>
      <c r="V15" s="1" t="s">
        <v>230</v>
      </c>
    </row>
    <row r="16" s="1" customFormat="1" spans="1:22">
      <c r="A16" s="3">
        <v>999225186077295</v>
      </c>
      <c r="B16" s="1" t="s">
        <v>283</v>
      </c>
      <c r="C16" s="1" t="s">
        <v>284</v>
      </c>
      <c r="D16" s="1" t="s">
        <v>278</v>
      </c>
      <c r="E16" s="1" t="s">
        <v>285</v>
      </c>
      <c r="F16" s="1" t="s">
        <v>174</v>
      </c>
      <c r="G16" s="1" t="s">
        <v>178</v>
      </c>
      <c r="H16" s="1" t="s">
        <v>179</v>
      </c>
      <c r="I16" s="1" t="s">
        <v>280</v>
      </c>
      <c r="J16" s="1" t="s">
        <v>30</v>
      </c>
      <c r="K16" s="1" t="s">
        <v>286</v>
      </c>
      <c r="L16" s="1" t="s">
        <v>286</v>
      </c>
      <c r="M16" s="1" t="s">
        <v>182</v>
      </c>
      <c r="N16" s="1" t="s">
        <v>182</v>
      </c>
      <c r="O16" s="1" t="s">
        <v>183</v>
      </c>
      <c r="P16" s="1" t="s">
        <v>184</v>
      </c>
      <c r="Q16" s="1" t="s">
        <v>185</v>
      </c>
      <c r="R16" s="1" t="s">
        <v>287</v>
      </c>
      <c r="S16" s="1" t="s">
        <v>187</v>
      </c>
      <c r="T16" s="1" t="s">
        <v>188</v>
      </c>
      <c r="U16" s="1" t="s">
        <v>189</v>
      </c>
      <c r="V16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2024-03-05T01:54:51Z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DDF67C62EF974F9ABAEBAA0640F84E0C_12</vt:lpwstr>
  </property>
</Properties>
</file>