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<sst xmlns="http://schemas.openxmlformats.org/spreadsheetml/2006/main" count="88" uniqueCount="78">
  <si>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</si>
  <si>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</si>
  <si>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</si>
  <si>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</si>
  <si>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</si>
  <si>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</si>
  <si>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</si>
  <si>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</si>
  <si>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</si>
  <si>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</si>
  <si>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</si>
  <si>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</si>
  <si>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</si>
  <si>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</si>
  <si>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</si>
  <si>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</si>
  <si>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</si>
  <si>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</si>
  <si>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</si>
  <si>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</si>
  <si>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</si>
  <si>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</si>
  <si>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</si>
  <si>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</si>
  <si>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</si>
  <si>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999228472212908	</t>
  </si>
  <si>
    <t>Ctrip</t>
  </si>
  <si>
    <t>正常</t>
  </si>
  <si>
    <t>[法兰克福]玛丽蒂姆法兰克福酒店(Maritim Hotel Frankfurt)(37203684)</t>
  </si>
  <si>
    <t>经典双床房&lt;2人入住&gt;&lt;不退款&gt;</t>
  </si>
  <si>
    <t>USD</t>
  </si>
  <si>
    <t>QIAO/YANXIA,CHEN/PENGFEI,XIE/ZHONG,LI/JUN</t>
  </si>
  <si>
    <t>CA5326240305USD</t>
  </si>
  <si>
    <t>未提现</t>
  </si>
  <si>
    <t>携程开票</t>
  </si>
  <si>
    <t xml:space="preserve">4253609	</t>
  </si>
  <si>
    <t xml:space="preserve">141257685,141257682,141257687,141257686|121970753,121970755,1219	</t>
  </si>
  <si>
    <t>，</t>
  </si>
  <si>
    <t>A240305101019481</t>
  </si>
  <si>
    <t>USD / HKD 当前参考汇率: 7.82547</t>
  </si>
  <si>
    <t>总计： 511.76 USD/
4004.76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</si>
  <si>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</si>
  <si>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</si>
  <si>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</si>
  <si>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</si>
  <si>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</si>
  <si>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</si>
  <si>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</si>
  <si>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</si>
  <si>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</si>
  <si>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</si>
  <si>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</si>
  <si>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</si>
  <si>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</si>
  <si>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</si>
  <si>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</si>
  <si>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</si>
  <si>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</si>
  <si>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</si>
  <si>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</si>
  <si>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2023-11-14</t>
  </si>
  <si>
    <t>4253609</t>
  </si>
  <si>
    <t xml:space="preserve">玛丽蒂姆法兰克福酒店  </t>
  </si>
  <si>
    <t>QIAO YANXIA,CHEN PENGFEI,XIE ZHONG,LI JUN</t>
  </si>
  <si>
    <t>2024-03-01</t>
  </si>
  <si>
    <t>2024-03-02</t>
  </si>
  <si>
    <t>退房日周结</t>
  </si>
  <si>
    <t>3738.82</t>
  </si>
  <si>
    <t>511.76</t>
  </si>
  <si>
    <t>0</t>
  </si>
  <si>
    <t>0.00</t>
  </si>
  <si>
    <t>携程盛景国际直连</t>
  </si>
  <si>
    <t>01.010677</t>
  </si>
  <si>
    <t>2023-11-14 15:46:46</t>
  </si>
  <si>
    <t>否</t>
  </si>
  <si>
    <t>汇智国际旅游发展有限公司</t>
  </si>
  <si>
    <t>直连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</si>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</sst>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66675</xdr:colOff>
      <xdr:row>47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870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45352</v>
      </c>
      <c r="G2" s="6">
        <v>45353</v>
      </c>
      <c r="H2" s="4">
        <v>4</v>
      </c>
      <c r="I2" s="4">
        <v>1</v>
      </c>
      <c r="J2" s="4">
        <v>4</v>
      </c>
      <c r="K2" s="4" t="s">
        <v>30</v>
      </c>
      <c r="L2" s="4">
        <v>511.76</v>
      </c>
      <c r="M2" s="4">
        <v>511.76</v>
      </c>
      <c r="N2" s="4" t="s">
        <v>31</v>
      </c>
      <c r="O2" s="4" t="s">
        <v>32</v>
      </c>
      <c r="P2" s="4" t="s">
        <v>33</v>
      </c>
      <c r="Q2" s="4">
        <v>0</v>
      </c>
      <c r="R2" s="7">
        <v>45244.0000115741</v>
      </c>
      <c r="S2" s="6">
        <v>45356</v>
      </c>
      <c r="T2" s="4" t="s">
        <v>34</v>
      </c>
      <c r="U2" s="4">
        <v>511.76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999228472212908</v>
      </c>
      <c r="B2" s="6">
        <v>45352</v>
      </c>
      <c r="C2" s="6">
        <v>45353</v>
      </c>
      <c r="D2" s="4">
        <v>511.76</v>
      </c>
      <c r="E2" s="4" t="str">
        <f>VLOOKUP(A2,HOP!A:L,12,0)</f>
        <v>511.76</v>
      </c>
      <c r="F2" s="4" t="str">
        <f>VLOOKUP(A2,HOP!A:C,3,0)</f>
        <v>4253609</v>
      </c>
      <c r="G2" s="4">
        <f>D2-E2</f>
        <v>0</v>
      </c>
      <c r="H2" s="4" t="str">
        <f>$H$1&amp;F2</f>
        <v>，4253609</v>
      </c>
      <c r="I2" s="4" t="str">
        <f>VLOOKUP(A2,HOP!A:U,21,0)</f>
        <v>直连</v>
      </c>
    </row>
    <row r="4" spans="4:4">
      <c r="D4" s="4">
        <f>SUM(D2:D3)</f>
        <v>511.76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999228472212908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2024-03-05T02:12:01Z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DF58E11432754CA0817B9845D875063A_12</vt:lpwstr>
  </property>
</Properties>
</file>