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<sst xmlns="http://schemas.openxmlformats.org/spreadsheetml/2006/main" count="187" uniqueCount="106">
  <si>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</si>
  <si>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</si>
  <si>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</si>
  <si>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</si>
  <si>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</si>
  <si>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</si>
  <si>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</si>
  <si>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</si>
  <si>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</si>
  <si>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</si>
  <si>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</si>
  <si>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</si>
  <si>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</si>
  <si>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</si>
  <si>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</si>
  <si>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</si>
  <si>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</si>
  <si>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</si>
  <si>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</si>
  <si>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</si>
  <si>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</si>
  <si>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</si>
  <si>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</si>
  <si>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</si>
  <si>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</si>
  <si>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999229833872759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</si>
  <si>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</si>
  <si>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</si>
  <si>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</si>
  <si>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</si>
  <si>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</si>
  <si>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LI/ZHENJIE,ZHONG/XIN</t>
  </si>
  <si>
    <t>CA363240306CNY</t>
  </si>
  <si>
    <t>未提现</t>
  </si>
  <si>
    <t>携程开票</t>
  </si>
  <si>
    <t xml:space="preserve">4624108	</t>
  </si>
  <si>
    <t xml:space="preserve">	</t>
  </si>
  <si>
    <t xml:space="preserve">999230245336799	</t>
  </si>
  <si>
    <t>[香港]香港九龙酒店(The Kowloon Hotel)(9826444)</t>
  </si>
  <si>
    <t>高级房（双人床）(至少提前5天预订)(至少连住2晚及以上)&lt;双人入住&gt;&lt;内宾&gt;&lt;无早&gt;</t>
  </si>
  <si>
    <t>LIU/JIAOYAN</t>
  </si>
  <si>
    <t xml:space="preserve">4709370	</t>
  </si>
  <si>
    <t xml:space="preserve">999230260156344	</t>
  </si>
  <si>
    <t>ZHEN/HONGWEI,ZHAO/HAILING,DING/SHUANG</t>
  </si>
  <si>
    <t xml:space="preserve">4710921	</t>
  </si>
  <si>
    <t xml:space="preserve">999230265446789	</t>
  </si>
  <si>
    <t>豪华房(至少提前5天预订)(至少连住2晚及以上)&lt;双人入住&gt;&lt;内宾&gt;&lt;无早&gt;</t>
  </si>
  <si>
    <t>Li/Weiqi</t>
  </si>
  <si>
    <t xml:space="preserve">4712251	</t>
  </si>
  <si>
    <t>，</t>
  </si>
  <si>
    <t>A240306091950481</t>
  </si>
  <si>
    <t>CNY / HKD 当前参考汇率: 1.084786948</t>
  </si>
  <si>
    <t>总计：9714 CNY/
10537.62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</si>
  <si>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</si>
  <si>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</si>
  <si>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</si>
  <si>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</si>
  <si>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</si>
  <si>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</si>
  <si>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</si>
  <si>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</si>
  <si>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</si>
  <si>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</si>
  <si>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</si>
  <si>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</si>
  <si>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</si>
  <si>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</si>
  <si>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</si>
  <si>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</si>
  <si>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</si>
  <si>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</si>
  <si>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</si>
  <si>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2024-02-11</t>
  </si>
  <si>
    <t>4712251</t>
  </si>
  <si>
    <t>香港九龙酒店</t>
  </si>
  <si>
    <t>Li Weiqi</t>
  </si>
  <si>
    <t>2024-02-18</t>
  </si>
  <si>
    <t>2024-02-20</t>
  </si>
  <si>
    <t>退房日周结</t>
  </si>
  <si>
    <t>1718.00</t>
  </si>
  <si>
    <t>RMB</t>
  </si>
  <si>
    <t>0</t>
  </si>
  <si>
    <t>0.00</t>
  </si>
  <si>
    <t>携程国内直连(DD)</t>
  </si>
  <si>
    <t>01.011249</t>
  </si>
  <si>
    <t>2024-02-12 10:16:53</t>
  </si>
  <si>
    <t>否</t>
  </si>
  <si>
    <t>汇智国际旅游发展有限公司</t>
  </si>
  <si>
    <t>直连</t>
  </si>
  <si>
    <t>中国</t>
  </si>
  <si>
    <t>2024-02-10</t>
  </si>
  <si>
    <t>4710921</t>
  </si>
  <si>
    <t>ZHEN HONGWEI,ZHAO HAILING,DING SHUANG</t>
  </si>
  <si>
    <t>4422.00</t>
  </si>
  <si>
    <t>2024-02-10 22:29:53</t>
  </si>
  <si>
    <t>4709370</t>
  </si>
  <si>
    <t>LIU JIAOYAN</t>
  </si>
  <si>
    <t>1474.00</t>
  </si>
  <si>
    <t>2024-02-10 10:02:04</t>
  </si>
  <si>
    <t>2024-01-21</t>
  </si>
  <si>
    <t>4624108</t>
  </si>
  <si>
    <t>历山酒店</t>
  </si>
  <si>
    <t>LI ZHENJIE,ZHONG XIN</t>
  </si>
  <si>
    <t>2024-02-17</t>
  </si>
  <si>
    <t>2100.00</t>
  </si>
  <si>
    <t>2024-02-12 22:21:06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</si>
</sst>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523875</xdr:colOff>
      <xdr:row>54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5251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45339</v>
      </c>
      <c r="G2" s="6">
        <v>45342</v>
      </c>
      <c r="H2" s="4">
        <v>1</v>
      </c>
      <c r="I2" s="4">
        <v>3</v>
      </c>
      <c r="J2" s="4">
        <v>3</v>
      </c>
      <c r="K2" s="4" t="s">
        <v>30</v>
      </c>
      <c r="L2" s="4">
        <v>2100</v>
      </c>
      <c r="M2" s="4">
        <v>2100</v>
      </c>
      <c r="N2" s="4" t="s">
        <v>31</v>
      </c>
      <c r="O2" s="4" t="s">
        <v>32</v>
      </c>
      <c r="P2" s="4" t="s">
        <v>33</v>
      </c>
      <c r="Q2" s="4">
        <v>0</v>
      </c>
      <c r="R2" s="7">
        <v>45312</v>
      </c>
      <c r="S2" s="6">
        <v>45357</v>
      </c>
      <c r="T2" s="4" t="s">
        <v>34</v>
      </c>
      <c r="U2" s="4">
        <v>2100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45340</v>
      </c>
      <c r="G3" s="6">
        <v>45342</v>
      </c>
      <c r="H3" s="4">
        <v>1</v>
      </c>
      <c r="I3" s="4">
        <v>2</v>
      </c>
      <c r="J3" s="4">
        <v>2</v>
      </c>
      <c r="K3" s="4" t="s">
        <v>30</v>
      </c>
      <c r="L3" s="4">
        <v>1474</v>
      </c>
      <c r="M3" s="4">
        <v>1474</v>
      </c>
      <c r="N3" s="4" t="s">
        <v>40</v>
      </c>
      <c r="O3" s="4" t="s">
        <v>32</v>
      </c>
      <c r="P3" s="4" t="s">
        <v>33</v>
      </c>
      <c r="Q3" s="4">
        <v>0</v>
      </c>
      <c r="R3" s="7">
        <v>45332</v>
      </c>
      <c r="S3" s="6">
        <v>45357</v>
      </c>
      <c r="T3" s="4" t="s">
        <v>34</v>
      </c>
      <c r="U3" s="4">
        <v>1474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45340</v>
      </c>
      <c r="G4" s="6">
        <v>45342</v>
      </c>
      <c r="H4" s="4">
        <v>3</v>
      </c>
      <c r="I4" s="4">
        <v>2</v>
      </c>
      <c r="J4" s="4">
        <v>6</v>
      </c>
      <c r="K4" s="4" t="s">
        <v>30</v>
      </c>
      <c r="L4" s="4">
        <v>4422</v>
      </c>
      <c r="M4" s="4">
        <v>4422</v>
      </c>
      <c r="N4" s="4" t="s">
        <v>43</v>
      </c>
      <c r="O4" s="4" t="s">
        <v>32</v>
      </c>
      <c r="P4" s="4" t="s">
        <v>33</v>
      </c>
      <c r="Q4" s="4">
        <v>0</v>
      </c>
      <c r="R4" s="7">
        <v>45332.0000115741</v>
      </c>
      <c r="S4" s="6">
        <v>45357</v>
      </c>
      <c r="T4" s="4" t="s">
        <v>34</v>
      </c>
      <c r="U4" s="4">
        <v>4422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46</v>
      </c>
      <c r="F5" s="6">
        <v>45340</v>
      </c>
      <c r="G5" s="6">
        <v>45342</v>
      </c>
      <c r="H5" s="4">
        <v>1</v>
      </c>
      <c r="I5" s="4">
        <v>2</v>
      </c>
      <c r="J5" s="4">
        <v>2</v>
      </c>
      <c r="K5" s="4" t="s">
        <v>30</v>
      </c>
      <c r="L5" s="4">
        <v>1718</v>
      </c>
      <c r="M5" s="4">
        <v>1718</v>
      </c>
      <c r="N5" s="4" t="s">
        <v>47</v>
      </c>
      <c r="O5" s="4" t="s">
        <v>32</v>
      </c>
      <c r="P5" s="4" t="s">
        <v>33</v>
      </c>
      <c r="Q5" s="4">
        <v>0</v>
      </c>
      <c r="R5" s="7">
        <v>45333</v>
      </c>
      <c r="S5" s="6">
        <v>45357</v>
      </c>
      <c r="T5" s="4" t="s">
        <v>34</v>
      </c>
      <c r="U5" s="4">
        <v>1718</v>
      </c>
      <c r="V5" s="4">
        <v>0</v>
      </c>
      <c r="W5" s="4">
        <v>0</v>
      </c>
      <c r="X5" s="4" t="s">
        <v>48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1.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999229833872759</v>
      </c>
      <c r="B2" s="6">
        <v>45339</v>
      </c>
      <c r="C2" s="6">
        <v>45342</v>
      </c>
      <c r="D2" s="4">
        <v>2100</v>
      </c>
      <c r="E2" s="4" t="str">
        <f>VLOOKUP(A2,HOP!A:L,12,0)</f>
        <v>2100.00</v>
      </c>
      <c r="F2" s="4" t="str">
        <f>VLOOKUP(A2,HOP!A:C,3,0)</f>
        <v>4624108</v>
      </c>
      <c r="G2" s="4">
        <f>D2-E2</f>
        <v>0</v>
      </c>
      <c r="H2" s="4" t="str">
        <f>$H$1&amp;F2</f>
        <v>，4624108</v>
      </c>
      <c r="I2" s="4" t="str">
        <f>VLOOKUP(A2,HOP!A:U,21,0)</f>
        <v>直连</v>
      </c>
    </row>
    <row r="3" s="4" customFormat="1" spans="1:9">
      <c r="A3" s="5">
        <v>999230245336799</v>
      </c>
      <c r="B3" s="6">
        <v>45340</v>
      </c>
      <c r="C3" s="6">
        <v>45342</v>
      </c>
      <c r="D3" s="4">
        <v>1474</v>
      </c>
      <c r="E3" s="4" t="str">
        <f>VLOOKUP(A3,HOP!A:L,12,0)</f>
        <v>1474.00</v>
      </c>
      <c r="F3" s="4" t="str">
        <f>VLOOKUP(A3,HOP!A:C,3,0)</f>
        <v>4709370</v>
      </c>
      <c r="G3" s="4">
        <f>D3-E3</f>
        <v>0</v>
      </c>
      <c r="H3" s="4" t="str">
        <f>$H$1&amp;F3</f>
        <v>，4709370</v>
      </c>
      <c r="I3" s="4" t="str">
        <f>VLOOKUP(A3,HOP!A:U,21,0)</f>
        <v>直连</v>
      </c>
    </row>
    <row r="4" s="4" customFormat="1" spans="1:9">
      <c r="A4" s="5">
        <v>999230260156344</v>
      </c>
      <c r="B4" s="6">
        <v>45340</v>
      </c>
      <c r="C4" s="6">
        <v>45342</v>
      </c>
      <c r="D4" s="4">
        <v>4422</v>
      </c>
      <c r="E4" s="4" t="str">
        <f>VLOOKUP(A4,HOP!A:L,12,0)</f>
        <v>4422.00</v>
      </c>
      <c r="F4" s="4" t="str">
        <f>VLOOKUP(A4,HOP!A:C,3,0)</f>
        <v>4710921</v>
      </c>
      <c r="G4" s="4">
        <f>D4-E4</f>
        <v>0</v>
      </c>
      <c r="H4" s="4" t="str">
        <f>$H$1&amp;F4</f>
        <v>，4710921</v>
      </c>
      <c r="I4" s="4" t="str">
        <f>VLOOKUP(A4,HOP!A:U,21,0)</f>
        <v>直连</v>
      </c>
    </row>
    <row r="5" s="4" customFormat="1" spans="1:9">
      <c r="A5" s="5">
        <v>999230265446789</v>
      </c>
      <c r="B5" s="6">
        <v>45340</v>
      </c>
      <c r="C5" s="6">
        <v>45342</v>
      </c>
      <c r="D5" s="4">
        <v>1718</v>
      </c>
      <c r="E5" s="4" t="str">
        <f>VLOOKUP(A5,HOP!A:L,12,0)</f>
        <v>1718.00</v>
      </c>
      <c r="F5" s="4" t="str">
        <f>VLOOKUP(A5,HOP!A:C,3,0)</f>
        <v>4712251</v>
      </c>
      <c r="G5" s="4">
        <f>D5-E5</f>
        <v>0</v>
      </c>
      <c r="H5" s="4" t="str">
        <f>$H$1&amp;F5</f>
        <v>，4712251</v>
      </c>
      <c r="I5" s="4" t="str">
        <f>VLOOKUP(A5,HOP!A:U,21,0)</f>
        <v>直连</v>
      </c>
    </row>
    <row r="7" spans="4:4">
      <c r="D7" s="4">
        <f>SUM(D2:D6)</f>
        <v>9714</v>
      </c>
    </row>
    <row r="15" spans="1:1">
      <c r="A15" s="4" t="s">
        <v>50</v>
      </c>
    </row>
    <row r="16" spans="1:1">
      <c r="A16" s="4" t="s">
        <v>51</v>
      </c>
    </row>
    <row r="17" spans="1:1">
      <c r="A17" s="4" t="s">
        <v>52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F10" sqref="F10"/>
    </sheetView>
  </sheetViews>
  <sheetFormatPr defaultColWidth="8" defaultRowHeight="12.75" outlineLevelRow="4"/>
  <cols>
    <col min="1" max="1" width="7.875" style="1" customWidth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999230265446789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999230260156344</v>
      </c>
      <c r="B3" s="1" t="s">
        <v>90</v>
      </c>
      <c r="C3" s="1" t="s">
        <v>91</v>
      </c>
      <c r="D3" s="1" t="s">
        <v>74</v>
      </c>
      <c r="E3" s="1" t="s">
        <v>92</v>
      </c>
      <c r="F3" s="1" t="s">
        <v>76</v>
      </c>
      <c r="G3" s="1" t="s">
        <v>77</v>
      </c>
      <c r="H3" s="1" t="s">
        <v>78</v>
      </c>
      <c r="I3" s="1" t="s">
        <v>93</v>
      </c>
      <c r="J3" s="1" t="s">
        <v>80</v>
      </c>
      <c r="K3" s="1" t="s">
        <v>93</v>
      </c>
      <c r="L3" s="1" t="s">
        <v>93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94</v>
      </c>
      <c r="S3" s="1" t="s">
        <v>86</v>
      </c>
      <c r="T3" s="1" t="s">
        <v>87</v>
      </c>
      <c r="U3" s="1" t="s">
        <v>88</v>
      </c>
      <c r="V3" s="1" t="s">
        <v>89</v>
      </c>
    </row>
    <row r="4" s="1" customFormat="1" spans="1:22">
      <c r="A4" s="3">
        <v>999230245336799</v>
      </c>
      <c r="B4" s="1" t="s">
        <v>90</v>
      </c>
      <c r="C4" s="1" t="s">
        <v>95</v>
      </c>
      <c r="D4" s="1" t="s">
        <v>74</v>
      </c>
      <c r="E4" s="1" t="s">
        <v>96</v>
      </c>
      <c r="F4" s="1" t="s">
        <v>76</v>
      </c>
      <c r="G4" s="1" t="s">
        <v>77</v>
      </c>
      <c r="H4" s="1" t="s">
        <v>78</v>
      </c>
      <c r="I4" s="1" t="s">
        <v>97</v>
      </c>
      <c r="J4" s="1" t="s">
        <v>80</v>
      </c>
      <c r="K4" s="1" t="s">
        <v>97</v>
      </c>
      <c r="L4" s="1" t="s">
        <v>97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98</v>
      </c>
      <c r="S4" s="1" t="s">
        <v>86</v>
      </c>
      <c r="T4" s="1" t="s">
        <v>87</v>
      </c>
      <c r="U4" s="1" t="s">
        <v>88</v>
      </c>
      <c r="V4" s="1" t="s">
        <v>89</v>
      </c>
    </row>
    <row r="5" s="1" customFormat="1" spans="1:22">
      <c r="A5" s="3">
        <v>999229833872759</v>
      </c>
      <c r="B5" s="1" t="s">
        <v>99</v>
      </c>
      <c r="C5" s="1" t="s">
        <v>100</v>
      </c>
      <c r="D5" s="1" t="s">
        <v>101</v>
      </c>
      <c r="E5" s="1" t="s">
        <v>102</v>
      </c>
      <c r="F5" s="1" t="s">
        <v>103</v>
      </c>
      <c r="G5" s="1" t="s">
        <v>77</v>
      </c>
      <c r="H5" s="1" t="s">
        <v>78</v>
      </c>
      <c r="I5" s="1" t="s">
        <v>104</v>
      </c>
      <c r="J5" s="1" t="s">
        <v>80</v>
      </c>
      <c r="K5" s="1" t="s">
        <v>104</v>
      </c>
      <c r="L5" s="1" t="s">
        <v>104</v>
      </c>
      <c r="M5" s="1" t="s">
        <v>81</v>
      </c>
      <c r="N5" s="1" t="s">
        <v>81</v>
      </c>
      <c r="O5" s="1" t="s">
        <v>82</v>
      </c>
      <c r="P5" s="1" t="s">
        <v>83</v>
      </c>
      <c r="Q5" s="1" t="s">
        <v>84</v>
      </c>
      <c r="R5" s="1" t="s">
        <v>105</v>
      </c>
      <c r="S5" s="1" t="s">
        <v>86</v>
      </c>
      <c r="T5" s="1" t="s">
        <v>87</v>
      </c>
      <c r="U5" s="1" t="s">
        <v>88</v>
      </c>
      <c r="V5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2024-03-06T01:21:15Z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DABC8F8A88104A22BEBCB2FDD7F3F90B_12</vt:lpwstr>
  </property>
</Properties>
</file>