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<sst xmlns="http://schemas.openxmlformats.org/spreadsheetml/2006/main" count="1020" uniqueCount="384">
  <si>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</si>
  <si>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</si>
  <si>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</si>
  <si>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</si>
  <si>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</si>
  <si>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</si>
  <si>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</si>
  <si>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</si>
  <si>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</si>
  <si>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</si>
  <si>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</si>
  <si>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</si>
  <si>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</si>
  <si>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</si>
  <si>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</si>
  <si>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</si>
  <si>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</si>
  <si>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</si>
  <si>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</si>
  <si>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</si>
  <si>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</si>
  <si>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</si>
  <si>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</si>
  <si>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</si>
  <si>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</si>
  <si>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999223930539830	</t>
  </si>
  <si>
    <t>Ctrip</t>
  </si>
  <si>
    <t>正常</t>
  </si>
  <si>
    <t>[新加坡]新加坡悦乐武吉士酒店(Village Hotel Bugis by Far East Hospitality)(55451678)</t>
  </si>
  <si>
    <t>高级客房&lt;2人入住&gt;&lt;早餐&gt;</t>
  </si>
  <si>
    <t>HKD</t>
  </si>
  <si>
    <t>CHENG/SIN YEE AGNES,LEE/KWONG FAI,CHENG/SIN YU HELENA,CHENG/SIN TING,MAK/CELIA SIN FUN,MAK/GABRIEL KA LEUNG</t>
  </si>
  <si>
    <t>CA13030240306HKD</t>
  </si>
  <si>
    <t>未提现</t>
  </si>
  <si>
    <t>携程开票</t>
  </si>
  <si>
    <t xml:space="preserve">3307630	</t>
  </si>
  <si>
    <t xml:space="preserve">275609410,275609462,275609463	</t>
  </si>
  <si>
    <t xml:space="preserve">999224879624172	</t>
  </si>
  <si>
    <t>[新加坡]81酒店(优质星)(Hotel 81 Premier Star)(78129526)</t>
  </si>
  <si>
    <t>高级双床房&lt;2人入住&gt;</t>
  </si>
  <si>
    <t>ZHAO/DAN,XU/RUIJING</t>
  </si>
  <si>
    <t xml:space="preserve">3531564	</t>
  </si>
  <si>
    <t xml:space="preserve">	</t>
  </si>
  <si>
    <t>取消</t>
  </si>
  <si>
    <t xml:space="preserve">999225269540599	</t>
  </si>
  <si>
    <t>[新加坡]新加坡泛太平洋酒店(Pan Pacific Singapore)(55599143)</t>
  </si>
  <si>
    <t>Double Or Twin Deluxe&lt;2人入住&gt;&lt;早餐&gt;</t>
  </si>
  <si>
    <t>xie/tiantian,GUO/TIANWEI</t>
  </si>
  <si>
    <t xml:space="preserve">3623459	</t>
  </si>
  <si>
    <t xml:space="preserve">999225370208831	</t>
  </si>
  <si>
    <t>[马卡蒂]马卡蒂成功酒店(Berjaya Makati Hotel)(55439379)</t>
  </si>
  <si>
    <t>豪华房&lt;2人入住&gt;&lt;不退款&gt;</t>
  </si>
  <si>
    <t>Lo Chen/Ai Lien</t>
  </si>
  <si>
    <t xml:space="preserve">3644365	</t>
  </si>
  <si>
    <t xml:space="preserve">999225396686532	</t>
  </si>
  <si>
    <t>豪华全景房&lt;2人入住&gt;&lt;早餐&gt;</t>
  </si>
  <si>
    <t>CHAI/XIAOYAN,YU/SHENGGANG</t>
  </si>
  <si>
    <t xml:space="preserve">3649339	</t>
  </si>
  <si>
    <t xml:space="preserve">999225725898293	</t>
  </si>
  <si>
    <t>[新加坡]新加坡悦乐樟宜酒店 - 远东集团(Village Hotel Changi by Far East Hospitality)(54503353)</t>
  </si>
  <si>
    <t>高级房&lt;2人入住&gt;&lt;早餐&gt;</t>
  </si>
  <si>
    <t>WU/HSIN LING</t>
  </si>
  <si>
    <t xml:space="preserve">3715166	</t>
  </si>
  <si>
    <t xml:space="preserve">999228210189023	</t>
  </si>
  <si>
    <t>[热那亚]热那亚贝洛酒店(Ostello Bello Genova)(56128365)</t>
  </si>
  <si>
    <t>私人双人房&lt;2人入住&gt;</t>
  </si>
  <si>
    <t>LI/YUANHONG,LI/XIAOPING</t>
  </si>
  <si>
    <t xml:space="preserve">4149846	</t>
  </si>
  <si>
    <t xml:space="preserve">941535671	</t>
  </si>
  <si>
    <t xml:space="preserve">999228273330569	</t>
  </si>
  <si>
    <t>[米里]梅加酒店(Mega Hotel)(90400102)</t>
  </si>
  <si>
    <t>高级双床房&lt;2人入住&gt;&lt;早餐&gt;</t>
  </si>
  <si>
    <t>HARIM/WAILY</t>
  </si>
  <si>
    <t xml:space="preserve">4172979	</t>
  </si>
  <si>
    <t xml:space="preserve">999228589658923	</t>
  </si>
  <si>
    <t>[纽伦堡]纽伦堡城际酒店(IntercityHotel Nürnberg)(55439338)</t>
  </si>
  <si>
    <t>标准双人床房&lt;2人入住&gt;&lt;早餐&gt;</t>
  </si>
  <si>
    <t>Saele/Katja</t>
  </si>
  <si>
    <t xml:space="preserve">4307157	</t>
  </si>
  <si>
    <t xml:space="preserve">C9P5GVXYHD	</t>
  </si>
  <si>
    <t xml:space="preserve">999228605081271	</t>
  </si>
  <si>
    <t>[罗马]陶尔米纳酒店(Hotel Taormina)(55414203)</t>
  </si>
  <si>
    <t>标准双人房&lt;2人入住&gt;&lt;不退款&gt;</t>
  </si>
  <si>
    <t>CHEN/ZHUOQI,BIAN/CHUNMEI</t>
  </si>
  <si>
    <t xml:space="preserve">4313393	</t>
  </si>
  <si>
    <t>退单</t>
  </si>
  <si>
    <t xml:space="preserve">999229924043108	</t>
  </si>
  <si>
    <t>[新加坡]樟宜机场皇冠假日酒店  - IHG 旗下酒店(Crowne Plaza Changi Airport, an IHG Hotel)(55280749)</t>
  </si>
  <si>
    <t>宝石翼楼标准特大床房&lt;2人入住&gt;&lt;不退款&gt;</t>
  </si>
  <si>
    <t>MA/MENGNAN</t>
  </si>
  <si>
    <t xml:space="preserve">4643558	</t>
  </si>
  <si>
    <t xml:space="preserve">66223565	</t>
  </si>
  <si>
    <t xml:space="preserve">999229926730120	</t>
  </si>
  <si>
    <t>HAN/SHIJIN</t>
  </si>
  <si>
    <t xml:space="preserve">4645305	</t>
  </si>
  <si>
    <t xml:space="preserve">46171606	</t>
  </si>
  <si>
    <t xml:space="preserve">999230008986168	</t>
  </si>
  <si>
    <t>[奠磐市社]Wyndham会安皇家海滨度假村(Wyndham Hoi An Royal Beachfront Resort)(115937687)</t>
  </si>
  <si>
    <t>海景双床一室公寓&lt;双人入住&gt;&lt;不退款&gt;&lt;早餐&gt;</t>
  </si>
  <si>
    <t>SCHILLER/JONATHAN</t>
  </si>
  <si>
    <t xml:space="preserve">4657503	</t>
  </si>
  <si>
    <t xml:space="preserve">#1261	</t>
  </si>
  <si>
    <t xml:space="preserve">999230009015232	</t>
  </si>
  <si>
    <t>海景大床一室公寓&lt;双人入住&gt;&lt;不退款&gt;&lt;早餐&gt;</t>
  </si>
  <si>
    <t xml:space="preserve">4657509	</t>
  </si>
  <si>
    <t xml:space="preserve">#1262	</t>
  </si>
  <si>
    <t xml:space="preserve">999230101660771	</t>
  </si>
  <si>
    <t>[兰卡威]兰卡威彩虹度假酒店(Pelangi Beach Resort &amp; Spa, Langkawi)(55851755)</t>
  </si>
  <si>
    <t>岛景家庭房&lt;2人入住&gt;&lt;不退款&gt;&lt;早餐&gt;</t>
  </si>
  <si>
    <t>LIM/GREEMN</t>
  </si>
  <si>
    <t xml:space="preserve">4674425	</t>
  </si>
  <si>
    <t xml:space="preserve">24090362	</t>
  </si>
  <si>
    <t xml:space="preserve">30138001885	</t>
  </si>
  <si>
    <t>QI/YONGTIE</t>
  </si>
  <si>
    <t xml:space="preserve">4684412	</t>
  </si>
  <si>
    <t xml:space="preserve">61450953	</t>
  </si>
  <si>
    <t xml:space="preserve">999230248299474	</t>
  </si>
  <si>
    <t>JIANG/SHAOHUA,LUO/MIAOCHEN</t>
  </si>
  <si>
    <t xml:space="preserve">4709957	</t>
  </si>
  <si>
    <t xml:space="preserve">64686594	</t>
  </si>
  <si>
    <t xml:space="preserve">999230353441311	</t>
  </si>
  <si>
    <t>MA/MINGRAN,Yu/Zimeng</t>
  </si>
  <si>
    <t xml:space="preserve">4720188	</t>
  </si>
  <si>
    <t xml:space="preserve">40045982	</t>
  </si>
  <si>
    <t xml:space="preserve">999230396132804	</t>
  </si>
  <si>
    <t>AGAR/AMIIRA,SUKHERDENE/UNDRAM</t>
  </si>
  <si>
    <t xml:space="preserve">4726016	</t>
  </si>
  <si>
    <t xml:space="preserve">61243892	</t>
  </si>
  <si>
    <t xml:space="preserve">30401292745	</t>
  </si>
  <si>
    <t>XIA/WEI,TANG/YANJUN</t>
  </si>
  <si>
    <t xml:space="preserve">4726781	</t>
  </si>
  <si>
    <t xml:space="preserve">85303532	</t>
  </si>
  <si>
    <t xml:space="preserve">999230401638207	</t>
  </si>
  <si>
    <t>标准房&lt;2人入住&gt;&lt;不退款&gt;</t>
  </si>
  <si>
    <t>LIU/HONGDA</t>
  </si>
  <si>
    <t xml:space="preserve">4726879	</t>
  </si>
  <si>
    <t xml:space="preserve">23891767	</t>
  </si>
  <si>
    <t xml:space="preserve">999230422503505	</t>
  </si>
  <si>
    <t>[云顶高原]云顶高原瑞园酒店及高级公寓(Swiss-Garden Hotel &amp; Residences, Genting Highlands)(77372292)</t>
  </si>
  <si>
    <t>豪华双人房&lt;2人入住&gt;&lt;不退款&gt;&lt;早餐&gt;</t>
  </si>
  <si>
    <t>SEOW/CHOW LING,LEE/MING JET</t>
  </si>
  <si>
    <t xml:space="preserve">4731718	</t>
  </si>
  <si>
    <t xml:space="preserve">291155	</t>
  </si>
  <si>
    <t xml:space="preserve">999230434739905	</t>
  </si>
  <si>
    <t>HADDAD/Arezki</t>
  </si>
  <si>
    <t xml:space="preserve">4734003	</t>
  </si>
  <si>
    <t xml:space="preserve">29728490	</t>
  </si>
  <si>
    <t xml:space="preserve">999230472656837	</t>
  </si>
  <si>
    <t>ZHANG/HUI,TAN/JIANI</t>
  </si>
  <si>
    <t xml:space="preserve">4743051	</t>
  </si>
  <si>
    <t xml:space="preserve">64393696	</t>
  </si>
  <si>
    <t xml:space="preserve">999230472825761	</t>
  </si>
  <si>
    <t>Tian/Yiyan</t>
  </si>
  <si>
    <t xml:space="preserve">4743100	</t>
  </si>
  <si>
    <t xml:space="preserve">80776440	</t>
  </si>
  <si>
    <t xml:space="preserve">30486812216	</t>
  </si>
  <si>
    <t>Meng/Tingting</t>
  </si>
  <si>
    <t xml:space="preserve">4746295	</t>
  </si>
  <si>
    <t xml:space="preserve">67500299	</t>
  </si>
  <si>
    <t xml:space="preserve">999230540236919	</t>
  </si>
  <si>
    <t>宝石翼楼标准特大床房&lt;2人入住&gt;&lt;不退款&gt;&lt;早餐&gt;</t>
  </si>
  <si>
    <t>WANG/XINYU</t>
  </si>
  <si>
    <t xml:space="preserve">4751882	</t>
  </si>
  <si>
    <t xml:space="preserve">45041747	</t>
  </si>
  <si>
    <t xml:space="preserve">999225311091769	</t>
  </si>
  <si>
    <t>Double Or Twin Deluxe Deluxe&lt;2人入住&gt;</t>
  </si>
  <si>
    <t>WENG/JIEYI,LAI/YONGTAN</t>
  </si>
  <si>
    <t xml:space="preserve">3632472	</t>
  </si>
  <si>
    <t xml:space="preserve">999230616475141	</t>
  </si>
  <si>
    <t>[首尔]首尔大使 - 铂尔曼酒店(The Ambassador Seoul - A Pullman Hotel)(55639520)</t>
  </si>
  <si>
    <t>高级双人床房&lt;2人入住&gt;&lt;不退款&gt;</t>
  </si>
  <si>
    <t>YUN/YUJIN</t>
  </si>
  <si>
    <t xml:space="preserve">4765717	</t>
  </si>
  <si>
    <t xml:space="preserve">175115578	</t>
  </si>
  <si>
    <t>，</t>
  </si>
  <si>
    <t>售后改错账</t>
  </si>
  <si>
    <t>60201.02 HKD</t>
  </si>
  <si>
    <t>A240307163000481</t>
  </si>
  <si>
    <t>A240307163029481</t>
  </si>
  <si>
    <t>总计：60201.02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</si>
  <si>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</si>
  <si>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</si>
  <si>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</si>
  <si>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</si>
  <si>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</si>
  <si>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</si>
  <si>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</si>
  <si>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</si>
  <si>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</si>
  <si>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</si>
  <si>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</si>
  <si>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</si>
  <si>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</si>
  <si>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</si>
  <si>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</si>
  <si>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</si>
  <si>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</si>
  <si>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</si>
  <si>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</si>
  <si>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2023-04-30</t>
  </si>
  <si>
    <t>3307630</t>
  </si>
  <si>
    <t>新加坡悦乐武吉士酒店</t>
  </si>
  <si>
    <t>CHENG SIN YEE AGNES,LEE KWONG FAI,CHENG SIN YU HELENA,CHENG SIN TING,MAK CELIA SIN FUN,MAK GABRIEL KA LEUNG</t>
  </si>
  <si>
    <t>2024-03-01</t>
  </si>
  <si>
    <t>2024-03-03</t>
  </si>
  <si>
    <t>退房日周结</t>
  </si>
  <si>
    <t>5704.52</t>
  </si>
  <si>
    <t>6456.00</t>
  </si>
  <si>
    <t>4348.00</t>
  </si>
  <si>
    <t>-2108</t>
  </si>
  <si>
    <t>-1862</t>
  </si>
  <si>
    <t>0.00</t>
  </si>
  <si>
    <t>携程汇智国际直连</t>
  </si>
  <si>
    <t>925</t>
  </si>
  <si>
    <t>2023-04-30 12:14:48</t>
  </si>
  <si>
    <t>否</t>
  </si>
  <si>
    <t>汇智国际旅游发展有限公司</t>
  </si>
  <si>
    <t>直连</t>
  </si>
  <si>
    <t>新加坡</t>
  </si>
  <si>
    <t>2023-07-12</t>
  </si>
  <si>
    <t>3623459</t>
  </si>
  <si>
    <t>新加坡泛太平洋酒店</t>
  </si>
  <si>
    <t>xie tiantian,GUO TIANWEI</t>
  </si>
  <si>
    <t>2024-03-02</t>
  </si>
  <si>
    <t>2350.60</t>
  </si>
  <si>
    <t>2540.09</t>
  </si>
  <si>
    <t>0</t>
  </si>
  <si>
    <t>2023-07-12 00:32:58</t>
  </si>
  <si>
    <t>2023-07-14</t>
  </si>
  <si>
    <t>3632472</t>
  </si>
  <si>
    <t>WENG JIEYI,LAI YONGTAN</t>
  </si>
  <si>
    <t>2169.60</t>
  </si>
  <si>
    <t>2368.56</t>
  </si>
  <si>
    <t>2023-07-14 01:55:11</t>
  </si>
  <si>
    <t>2023-07-16</t>
  </si>
  <si>
    <t>3644365</t>
  </si>
  <si>
    <t>马尼拉马卡迪成功酒店</t>
  </si>
  <si>
    <t>Lo Chen Ai Lien</t>
  </si>
  <si>
    <t>2024-02-28</t>
  </si>
  <si>
    <t>1164.18</t>
  </si>
  <si>
    <t>1270.80</t>
  </si>
  <si>
    <t>2023-07-16 20:02:47</t>
  </si>
  <si>
    <t>菲律宾</t>
  </si>
  <si>
    <t>2023-08-16</t>
  </si>
  <si>
    <t>3788940</t>
  </si>
  <si>
    <t>法兰克福辉盛凯贝丽酒店式服务公寓</t>
  </si>
  <si>
    <t>LIANG CHENGMAO</t>
  </si>
  <si>
    <t>2204.15</t>
  </si>
  <si>
    <t>2361.17</t>
  </si>
  <si>
    <t>-2361</t>
  </si>
  <si>
    <t>-2204</t>
  </si>
  <si>
    <t>2023-08-16 10:16:29</t>
  </si>
  <si>
    <t>德国</t>
  </si>
  <si>
    <t>2023-10-29</t>
  </si>
  <si>
    <t>4149846</t>
  </si>
  <si>
    <t>热那亚贝洛酒店</t>
  </si>
  <si>
    <t>LI YUANHONG,LI XIAOPING</t>
  </si>
  <si>
    <t>428.36</t>
  </si>
  <si>
    <t>456.72</t>
  </si>
  <si>
    <t>2023-10-29 03:50:13</t>
  </si>
  <si>
    <t>意大利</t>
  </si>
  <si>
    <t>2023-11-01</t>
  </si>
  <si>
    <t>4172979</t>
  </si>
  <si>
    <t>美高酒店</t>
  </si>
  <si>
    <t>HARIM WAILY</t>
  </si>
  <si>
    <t>549.64</t>
  </si>
  <si>
    <t>586.60</t>
  </si>
  <si>
    <t>2023-11-01 22:16:33</t>
  </si>
  <si>
    <t>马来西亚</t>
  </si>
  <si>
    <t>2023-11-23</t>
  </si>
  <si>
    <t>4307157</t>
  </si>
  <si>
    <t>纽伦堡城际酒店</t>
  </si>
  <si>
    <t>Saele Katja</t>
  </si>
  <si>
    <t>678.29</t>
  </si>
  <si>
    <t>736.79</t>
  </si>
  <si>
    <t>2023-11-23 04:59:11</t>
  </si>
  <si>
    <t>4313393</t>
  </si>
  <si>
    <t>陶尔米纳酒店</t>
  </si>
  <si>
    <t>CHEN ZHUOQI,BIAN CHUNMEI</t>
  </si>
  <si>
    <t>2024-02-29</t>
  </si>
  <si>
    <t>1397.80</t>
  </si>
  <si>
    <t>1518.36</t>
  </si>
  <si>
    <t>2023-11-23 23:59:12</t>
  </si>
  <si>
    <t>2024-01-25</t>
  </si>
  <si>
    <t>4643558</t>
  </si>
  <si>
    <t>新加坡樟宜机场皇冠假日酒店</t>
  </si>
  <si>
    <t>MA MENGNAN</t>
  </si>
  <si>
    <t>2105.00</t>
  </si>
  <si>
    <t>2294.03</t>
  </si>
  <si>
    <t>2024-01-27 21:06:17</t>
  </si>
  <si>
    <t>直采</t>
  </si>
  <si>
    <t>4645305</t>
  </si>
  <si>
    <t>HAN SHIJIN</t>
  </si>
  <si>
    <t>2024-01-29 09:33:56</t>
  </si>
  <si>
    <t>2024-01-28</t>
  </si>
  <si>
    <t>4657503</t>
  </si>
  <si>
    <t>Wyndham会安皇家海滨度假村</t>
  </si>
  <si>
    <t>SCHILLER JONATHAN</t>
  </si>
  <si>
    <t>538.00</t>
  </si>
  <si>
    <t>584.15</t>
  </si>
  <si>
    <t>2024-01-29 17:44:04</t>
  </si>
  <si>
    <t>越南</t>
  </si>
  <si>
    <t>4657509</t>
  </si>
  <si>
    <t>2024-01-29 17:49:03</t>
  </si>
  <si>
    <t>2024-02-01</t>
  </si>
  <si>
    <t>4674425</t>
  </si>
  <si>
    <t>兰卡威彩虹度假酒店</t>
  </si>
  <si>
    <t>LIM GREEMN</t>
  </si>
  <si>
    <t>6789.00</t>
  </si>
  <si>
    <t>7387.38</t>
  </si>
  <si>
    <t>2024-02-01 19:04:19</t>
  </si>
  <si>
    <t>2024-02-03</t>
  </si>
  <si>
    <t>4684412</t>
  </si>
  <si>
    <t>QI YONGTIE</t>
  </si>
  <si>
    <t>2020.00</t>
  </si>
  <si>
    <t>2190.89</t>
  </si>
  <si>
    <t>2024-02-05 09:59:27</t>
  </si>
  <si>
    <t>2024-02-10</t>
  </si>
  <si>
    <t>4709957</t>
  </si>
  <si>
    <t>JIANG SHAOHUA,LUO MIAOCHEN</t>
  </si>
  <si>
    <t>2189.23</t>
  </si>
  <si>
    <t>2024-02-14 10:07:56</t>
  </si>
  <si>
    <t>2024-02-13</t>
  </si>
  <si>
    <t>4720188</t>
  </si>
  <si>
    <t>MA MINGRAN,Yu Zimeng</t>
  </si>
  <si>
    <t>2120.00</t>
  </si>
  <si>
    <t>2297.11</t>
  </si>
  <si>
    <t>2024-02-14 11:38:30</t>
  </si>
  <si>
    <t>2024-02-15</t>
  </si>
  <si>
    <t>4726016</t>
  </si>
  <si>
    <t>AGAR AMIIRA,SUKHERDENE UNDRAM</t>
  </si>
  <si>
    <t>2220.00</t>
  </si>
  <si>
    <t>2403.12</t>
  </si>
  <si>
    <t>2024-02-20 16:21:10</t>
  </si>
  <si>
    <t>2024-02-16</t>
  </si>
  <si>
    <t>4726781</t>
  </si>
  <si>
    <t>XIA WEI,TANG YANJUN</t>
  </si>
  <si>
    <t>2024-02-20 16:06:53</t>
  </si>
  <si>
    <t>4726879</t>
  </si>
  <si>
    <t>LIU HONGDA</t>
  </si>
  <si>
    <t>2505.00</t>
  </si>
  <si>
    <t>2711.92</t>
  </si>
  <si>
    <t>2024-02-20 16:13:44</t>
  </si>
  <si>
    <t>2024-02-17</t>
  </si>
  <si>
    <t>4731718</t>
  </si>
  <si>
    <t>云顶高原瑞园酒店及高级公寓</t>
  </si>
  <si>
    <t>SEOW CHOW LING,LEE MING JET</t>
  </si>
  <si>
    <t>999.99</t>
  </si>
  <si>
    <t>1083.18</t>
  </si>
  <si>
    <t>2024-02-17 20:14:14</t>
  </si>
  <si>
    <t>2024-02-18</t>
  </si>
  <si>
    <t>4734003</t>
  </si>
  <si>
    <t>HADDAD Arezki</t>
  </si>
  <si>
    <t>2520.00</t>
  </si>
  <si>
    <t>2729.34</t>
  </si>
  <si>
    <t>2024-02-20 15:06:10</t>
  </si>
  <si>
    <t>2024-02-20</t>
  </si>
  <si>
    <t>4743051</t>
  </si>
  <si>
    <t>ZHANG HUI,TAN JIANI</t>
  </si>
  <si>
    <t>2620.00</t>
  </si>
  <si>
    <t>2840.11</t>
  </si>
  <si>
    <t>2024-02-21 16:19:27</t>
  </si>
  <si>
    <t>4743100</t>
  </si>
  <si>
    <t>Tian Yiyan</t>
  </si>
  <si>
    <t>2024-02-21 16:09:42</t>
  </si>
  <si>
    <t>2024-02-21</t>
  </si>
  <si>
    <t>4746295</t>
  </si>
  <si>
    <t>Meng Tingting</t>
  </si>
  <si>
    <t>2843.19</t>
  </si>
  <si>
    <t>2024-02-23 14:18:13</t>
  </si>
  <si>
    <t>2024-02-23</t>
  </si>
  <si>
    <t>4751882</t>
  </si>
  <si>
    <t>WANG XINYU</t>
  </si>
  <si>
    <t>5008.00</t>
  </si>
  <si>
    <t>5432.26</t>
  </si>
  <si>
    <t>2024-02-23 10:11:36</t>
  </si>
  <si>
    <t>2024-02-27</t>
  </si>
  <si>
    <t>4765717</t>
  </si>
  <si>
    <t>首尔大使铂尔曼酒店</t>
  </si>
  <si>
    <t>YUN YUJIN</t>
  </si>
  <si>
    <t>1210.00</t>
  </si>
  <si>
    <t>1311.94</t>
  </si>
  <si>
    <t>2024-02-27 15:56:28</t>
  </si>
  <si>
    <t>韩国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</si>
</sst>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14</xdr:col>
      <xdr:colOff>390525</xdr:colOff>
      <xdr:row>77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677525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D13" sqref="D1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45352</v>
      </c>
      <c r="G2" s="6">
        <v>45354</v>
      </c>
      <c r="H2" s="4">
        <v>3</v>
      </c>
      <c r="I2" s="4">
        <v>2</v>
      </c>
      <c r="J2" s="4">
        <v>6</v>
      </c>
      <c r="K2" s="4" t="s">
        <v>30</v>
      </c>
      <c r="L2" s="4">
        <v>6456</v>
      </c>
      <c r="M2" s="4">
        <v>6456</v>
      </c>
      <c r="N2" s="4" t="s">
        <v>31</v>
      </c>
      <c r="O2" s="4" t="s">
        <v>32</v>
      </c>
      <c r="P2" s="4" t="s">
        <v>33</v>
      </c>
      <c r="Q2" s="4">
        <v>0</v>
      </c>
      <c r="R2" s="8">
        <v>45046</v>
      </c>
      <c r="S2" s="6">
        <v>45357</v>
      </c>
      <c r="T2" s="4" t="s">
        <v>34</v>
      </c>
      <c r="U2" s="4">
        <v>6456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45353</v>
      </c>
      <c r="G3" s="6">
        <v>45354</v>
      </c>
      <c r="H3" s="4">
        <v>1</v>
      </c>
      <c r="I3" s="4">
        <v>1</v>
      </c>
      <c r="J3" s="4">
        <v>1</v>
      </c>
      <c r="K3" s="4" t="s">
        <v>30</v>
      </c>
      <c r="L3" s="4">
        <v>584.86</v>
      </c>
      <c r="M3" s="4">
        <v>584.86</v>
      </c>
      <c r="N3" s="4" t="s">
        <v>40</v>
      </c>
      <c r="O3" s="4" t="s">
        <v>32</v>
      </c>
      <c r="P3" s="4" t="s">
        <v>33</v>
      </c>
      <c r="Q3" s="4">
        <v>0</v>
      </c>
      <c r="R3" s="8">
        <v>45098</v>
      </c>
      <c r="S3" s="6">
        <v>45357</v>
      </c>
      <c r="T3" s="4" t="s">
        <v>34</v>
      </c>
      <c r="U3" s="4">
        <v>584.86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45353</v>
      </c>
      <c r="G4" s="6">
        <v>45354</v>
      </c>
      <c r="H4" s="4">
        <v>1</v>
      </c>
      <c r="I4" s="4">
        <v>1</v>
      </c>
      <c r="J4" s="4">
        <v>1</v>
      </c>
      <c r="K4" s="4" t="s">
        <v>30</v>
      </c>
      <c r="L4" s="4">
        <v>-584.86</v>
      </c>
      <c r="M4" s="4">
        <v>-584.86</v>
      </c>
      <c r="N4" s="4" t="s">
        <v>40</v>
      </c>
      <c r="O4" s="4" t="s">
        <v>32</v>
      </c>
      <c r="P4" s="4" t="s">
        <v>33</v>
      </c>
      <c r="Q4" s="4">
        <v>0</v>
      </c>
      <c r="R4" s="8">
        <v>45098</v>
      </c>
      <c r="S4" s="6">
        <v>45357</v>
      </c>
      <c r="T4" s="4" t="s">
        <v>34</v>
      </c>
      <c r="U4" s="4">
        <v>-584.86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45353</v>
      </c>
      <c r="G5" s="6">
        <v>45354</v>
      </c>
      <c r="H5" s="4">
        <v>1</v>
      </c>
      <c r="I5" s="4">
        <v>1</v>
      </c>
      <c r="J5" s="4">
        <v>1</v>
      </c>
      <c r="K5" s="4" t="s">
        <v>30</v>
      </c>
      <c r="L5" s="4">
        <v>2540.09</v>
      </c>
      <c r="M5" s="4">
        <v>2540.09</v>
      </c>
      <c r="N5" s="4" t="s">
        <v>47</v>
      </c>
      <c r="O5" s="4" t="s">
        <v>32</v>
      </c>
      <c r="P5" s="4" t="s">
        <v>33</v>
      </c>
      <c r="Q5" s="4">
        <v>0</v>
      </c>
      <c r="R5" s="8">
        <v>45119</v>
      </c>
      <c r="S5" s="6">
        <v>45357</v>
      </c>
      <c r="T5" s="4" t="s">
        <v>34</v>
      </c>
      <c r="U5" s="4">
        <v>2540.09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45350</v>
      </c>
      <c r="G6" s="6">
        <v>45354</v>
      </c>
      <c r="H6" s="4">
        <v>1</v>
      </c>
      <c r="I6" s="4">
        <v>4</v>
      </c>
      <c r="J6" s="4">
        <v>4</v>
      </c>
      <c r="K6" s="4" t="s">
        <v>30</v>
      </c>
      <c r="L6" s="4">
        <v>1270.8</v>
      </c>
      <c r="M6" s="4">
        <v>1270.8</v>
      </c>
      <c r="N6" s="4" t="s">
        <v>52</v>
      </c>
      <c r="O6" s="4" t="s">
        <v>32</v>
      </c>
      <c r="P6" s="4" t="s">
        <v>33</v>
      </c>
      <c r="Q6" s="4">
        <v>0</v>
      </c>
      <c r="R6" s="8">
        <v>45123</v>
      </c>
      <c r="S6" s="6">
        <v>45357</v>
      </c>
      <c r="T6" s="4" t="s">
        <v>34</v>
      </c>
      <c r="U6" s="4">
        <v>1270.8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45</v>
      </c>
      <c r="E7" s="4" t="s">
        <v>55</v>
      </c>
      <c r="F7" s="6">
        <v>45351</v>
      </c>
      <c r="G7" s="6">
        <v>45354</v>
      </c>
      <c r="H7" s="4">
        <v>1</v>
      </c>
      <c r="I7" s="4">
        <v>3</v>
      </c>
      <c r="J7" s="4">
        <v>3</v>
      </c>
      <c r="K7" s="4" t="s">
        <v>30</v>
      </c>
      <c r="L7" s="4">
        <v>8714.67</v>
      </c>
      <c r="M7" s="4">
        <v>8714.67</v>
      </c>
      <c r="N7" s="4" t="s">
        <v>56</v>
      </c>
      <c r="O7" s="4" t="s">
        <v>32</v>
      </c>
      <c r="P7" s="4" t="s">
        <v>33</v>
      </c>
      <c r="Q7" s="4">
        <v>0</v>
      </c>
      <c r="R7" s="8">
        <v>45124.0000115741</v>
      </c>
      <c r="S7" s="6">
        <v>45357</v>
      </c>
      <c r="T7" s="4" t="s">
        <v>34</v>
      </c>
      <c r="U7" s="4">
        <v>8714.67</v>
      </c>
      <c r="V7" s="4">
        <v>0</v>
      </c>
      <c r="W7" s="4">
        <v>0</v>
      </c>
      <c r="X7" s="4" t="s">
        <v>57</v>
      </c>
      <c r="Y7" s="4" t="s">
        <v>42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45351</v>
      </c>
      <c r="G8" s="6">
        <v>45354</v>
      </c>
      <c r="H8" s="4">
        <v>1</v>
      </c>
      <c r="I8" s="4">
        <v>3</v>
      </c>
      <c r="J8" s="4">
        <v>3</v>
      </c>
      <c r="K8" s="4" t="s">
        <v>30</v>
      </c>
      <c r="L8" s="4">
        <v>5006.52</v>
      </c>
      <c r="M8" s="4">
        <v>5006.52</v>
      </c>
      <c r="N8" s="4" t="s">
        <v>61</v>
      </c>
      <c r="O8" s="4" t="s">
        <v>32</v>
      </c>
      <c r="P8" s="4" t="s">
        <v>33</v>
      </c>
      <c r="Q8" s="4">
        <v>0</v>
      </c>
      <c r="R8" s="8">
        <v>45139</v>
      </c>
      <c r="S8" s="6">
        <v>45357</v>
      </c>
      <c r="T8" s="4" t="s">
        <v>34</v>
      </c>
      <c r="U8" s="4">
        <v>5006.52</v>
      </c>
      <c r="V8" s="4">
        <v>0</v>
      </c>
      <c r="W8" s="4">
        <v>0</v>
      </c>
      <c r="X8" s="4" t="s">
        <v>62</v>
      </c>
      <c r="Y8" s="4" t="s">
        <v>42</v>
      </c>
    </row>
    <row r="9" s="4" customFormat="1" spans="1:25">
      <c r="A9" s="4" t="s">
        <v>58</v>
      </c>
      <c r="B9" s="4" t="s">
        <v>26</v>
      </c>
      <c r="C9" s="4" t="s">
        <v>43</v>
      </c>
      <c r="D9" s="4" t="s">
        <v>59</v>
      </c>
      <c r="E9" s="4" t="s">
        <v>60</v>
      </c>
      <c r="F9" s="6">
        <v>45351</v>
      </c>
      <c r="G9" s="6">
        <v>45354</v>
      </c>
      <c r="H9" s="4">
        <v>1</v>
      </c>
      <c r="I9" s="4">
        <v>3</v>
      </c>
      <c r="J9" s="4">
        <v>3</v>
      </c>
      <c r="K9" s="4" t="s">
        <v>30</v>
      </c>
      <c r="L9" s="4">
        <v>-5006.52</v>
      </c>
      <c r="M9" s="4">
        <v>-5006.52</v>
      </c>
      <c r="N9" s="4" t="s">
        <v>61</v>
      </c>
      <c r="O9" s="4" t="s">
        <v>32</v>
      </c>
      <c r="P9" s="4" t="s">
        <v>33</v>
      </c>
      <c r="Q9" s="4">
        <v>0</v>
      </c>
      <c r="R9" s="8">
        <v>45139</v>
      </c>
      <c r="S9" s="6">
        <v>45357</v>
      </c>
      <c r="T9" s="4" t="s">
        <v>34</v>
      </c>
      <c r="U9" s="4">
        <v>-5006.52</v>
      </c>
      <c r="V9" s="4">
        <v>0</v>
      </c>
      <c r="W9" s="4">
        <v>0</v>
      </c>
      <c r="X9" s="4" t="s">
        <v>62</v>
      </c>
      <c r="Y9" s="4" t="s">
        <v>42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45353</v>
      </c>
      <c r="G10" s="6">
        <v>45354</v>
      </c>
      <c r="H10" s="4">
        <v>1</v>
      </c>
      <c r="I10" s="4">
        <v>1</v>
      </c>
      <c r="J10" s="4">
        <v>1</v>
      </c>
      <c r="K10" s="4" t="s">
        <v>30</v>
      </c>
      <c r="L10" s="4">
        <v>456.72</v>
      </c>
      <c r="M10" s="4">
        <v>456.72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45228.0000115741</v>
      </c>
      <c r="S10" s="6">
        <v>45357</v>
      </c>
      <c r="T10" s="4" t="s">
        <v>34</v>
      </c>
      <c r="U10" s="4">
        <v>456.72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45352</v>
      </c>
      <c r="G11" s="6">
        <v>45354</v>
      </c>
      <c r="H11" s="4">
        <v>1</v>
      </c>
      <c r="I11" s="4">
        <v>2</v>
      </c>
      <c r="J11" s="4">
        <v>2</v>
      </c>
      <c r="K11" s="4" t="s">
        <v>30</v>
      </c>
      <c r="L11" s="4">
        <v>586.6</v>
      </c>
      <c r="M11" s="4">
        <v>586.6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45231.0000115741</v>
      </c>
      <c r="S11" s="6">
        <v>45357</v>
      </c>
      <c r="T11" s="4" t="s">
        <v>34</v>
      </c>
      <c r="U11" s="4">
        <v>586.6</v>
      </c>
      <c r="V11" s="4">
        <v>0</v>
      </c>
      <c r="W11" s="4">
        <v>0</v>
      </c>
      <c r="X11" s="4" t="s">
        <v>73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45353</v>
      </c>
      <c r="G12" s="6">
        <v>45354</v>
      </c>
      <c r="H12" s="4">
        <v>1</v>
      </c>
      <c r="I12" s="4">
        <v>1</v>
      </c>
      <c r="J12" s="4">
        <v>1</v>
      </c>
      <c r="K12" s="4" t="s">
        <v>30</v>
      </c>
      <c r="L12" s="4">
        <v>736.63</v>
      </c>
      <c r="M12" s="4">
        <v>736.63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45253</v>
      </c>
      <c r="S12" s="6">
        <v>45357</v>
      </c>
      <c r="T12" s="4" t="s">
        <v>34</v>
      </c>
      <c r="U12" s="4">
        <v>736.63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45351</v>
      </c>
      <c r="G13" s="6">
        <v>45354</v>
      </c>
      <c r="H13" s="4">
        <v>1</v>
      </c>
      <c r="I13" s="4">
        <v>3</v>
      </c>
      <c r="J13" s="4">
        <v>3</v>
      </c>
      <c r="K13" s="4" t="s">
        <v>30</v>
      </c>
      <c r="L13" s="4">
        <v>1518.36</v>
      </c>
      <c r="M13" s="4">
        <v>1518.36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45253.0000115741</v>
      </c>
      <c r="S13" s="6">
        <v>45357</v>
      </c>
      <c r="T13" s="4" t="s">
        <v>34</v>
      </c>
      <c r="U13" s="4">
        <v>1518.36</v>
      </c>
      <c r="V13" s="4">
        <v>0</v>
      </c>
      <c r="W13" s="4">
        <v>0</v>
      </c>
      <c r="X13" s="4" t="s">
        <v>84</v>
      </c>
      <c r="Y13" s="4" t="s">
        <v>42</v>
      </c>
    </row>
    <row r="14" s="4" customFormat="1" spans="1:25">
      <c r="A14" s="4" t="s">
        <v>25</v>
      </c>
      <c r="B14" s="4" t="s">
        <v>26</v>
      </c>
      <c r="C14" s="4" t="s">
        <v>85</v>
      </c>
      <c r="D14" s="4" t="s">
        <v>28</v>
      </c>
      <c r="E14" s="4" t="s">
        <v>29</v>
      </c>
      <c r="F14" s="6">
        <v>45352</v>
      </c>
      <c r="G14" s="6">
        <v>45354</v>
      </c>
      <c r="H14" s="4">
        <v>3</v>
      </c>
      <c r="I14" s="4">
        <v>2</v>
      </c>
      <c r="J14" s="4">
        <v>6</v>
      </c>
      <c r="K14" s="4" t="s">
        <v>30</v>
      </c>
      <c r="L14" s="4">
        <v>-2152</v>
      </c>
      <c r="M14" s="4">
        <v>-2152</v>
      </c>
      <c r="N14" s="4" t="s">
        <v>31</v>
      </c>
      <c r="O14" s="4" t="s">
        <v>32</v>
      </c>
      <c r="P14" s="4" t="s">
        <v>33</v>
      </c>
      <c r="Q14" s="4">
        <v>0</v>
      </c>
      <c r="R14" s="8">
        <v>45046.5102083333</v>
      </c>
      <c r="S14" s="6">
        <v>45357</v>
      </c>
      <c r="T14" s="4" t="s">
        <v>34</v>
      </c>
      <c r="U14" s="4">
        <v>-2152</v>
      </c>
      <c r="V14" s="4">
        <v>0</v>
      </c>
      <c r="W14" s="4">
        <v>0</v>
      </c>
      <c r="X14" s="4" t="s">
        <v>35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45353</v>
      </c>
      <c r="G15" s="6">
        <v>45354</v>
      </c>
      <c r="H15" s="4">
        <v>1</v>
      </c>
      <c r="I15" s="4">
        <v>1</v>
      </c>
      <c r="J15" s="4">
        <v>1</v>
      </c>
      <c r="K15" s="4" t="s">
        <v>30</v>
      </c>
      <c r="L15" s="4">
        <v>2294.03</v>
      </c>
      <c r="M15" s="4">
        <v>2294.03</v>
      </c>
      <c r="N15" s="4" t="s">
        <v>89</v>
      </c>
      <c r="O15" s="4" t="s">
        <v>32</v>
      </c>
      <c r="P15" s="4" t="s">
        <v>33</v>
      </c>
      <c r="Q15" s="4">
        <v>0</v>
      </c>
      <c r="R15" s="8">
        <v>45316.0000115741</v>
      </c>
      <c r="S15" s="6">
        <v>45357</v>
      </c>
      <c r="T15" s="4" t="s">
        <v>34</v>
      </c>
      <c r="U15" s="4">
        <v>2294.03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45353</v>
      </c>
      <c r="G16" s="6">
        <v>45354</v>
      </c>
      <c r="H16" s="4">
        <v>1</v>
      </c>
      <c r="I16" s="4">
        <v>1</v>
      </c>
      <c r="J16" s="4">
        <v>1</v>
      </c>
      <c r="K16" s="4" t="s">
        <v>30</v>
      </c>
      <c r="L16" s="4">
        <v>2294.03</v>
      </c>
      <c r="M16" s="4">
        <v>2294.03</v>
      </c>
      <c r="N16" s="4" t="s">
        <v>93</v>
      </c>
      <c r="O16" s="4" t="s">
        <v>32</v>
      </c>
      <c r="P16" s="4" t="s">
        <v>33</v>
      </c>
      <c r="Q16" s="4">
        <v>0</v>
      </c>
      <c r="R16" s="8">
        <v>45316</v>
      </c>
      <c r="S16" s="6">
        <v>45357</v>
      </c>
      <c r="T16" s="4" t="s">
        <v>34</v>
      </c>
      <c r="U16" s="4">
        <v>2294.03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45353</v>
      </c>
      <c r="G17" s="6">
        <v>45354</v>
      </c>
      <c r="H17" s="4">
        <v>1</v>
      </c>
      <c r="I17" s="4">
        <v>1</v>
      </c>
      <c r="J17" s="4">
        <v>1</v>
      </c>
      <c r="K17" s="4" t="s">
        <v>30</v>
      </c>
      <c r="L17" s="4">
        <v>584.15</v>
      </c>
      <c r="M17" s="4">
        <v>584.15</v>
      </c>
      <c r="N17" s="4" t="s">
        <v>99</v>
      </c>
      <c r="O17" s="4" t="s">
        <v>32</v>
      </c>
      <c r="P17" s="4" t="s">
        <v>33</v>
      </c>
      <c r="Q17" s="4">
        <v>0</v>
      </c>
      <c r="R17" s="8">
        <v>45319</v>
      </c>
      <c r="S17" s="6">
        <v>45357</v>
      </c>
      <c r="T17" s="4" t="s">
        <v>34</v>
      </c>
      <c r="U17" s="4">
        <v>584.15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97</v>
      </c>
      <c r="E18" s="4" t="s">
        <v>103</v>
      </c>
      <c r="F18" s="6">
        <v>45353</v>
      </c>
      <c r="G18" s="6">
        <v>45354</v>
      </c>
      <c r="H18" s="4">
        <v>1</v>
      </c>
      <c r="I18" s="4">
        <v>1</v>
      </c>
      <c r="J18" s="4">
        <v>1</v>
      </c>
      <c r="K18" s="4" t="s">
        <v>30</v>
      </c>
      <c r="L18" s="4">
        <v>584.15</v>
      </c>
      <c r="M18" s="4">
        <v>584.15</v>
      </c>
      <c r="N18" s="4" t="s">
        <v>99</v>
      </c>
      <c r="O18" s="4" t="s">
        <v>32</v>
      </c>
      <c r="P18" s="4" t="s">
        <v>33</v>
      </c>
      <c r="Q18" s="4">
        <v>0</v>
      </c>
      <c r="R18" s="8">
        <v>45319.0000115741</v>
      </c>
      <c r="S18" s="6">
        <v>45357</v>
      </c>
      <c r="T18" s="4" t="s">
        <v>34</v>
      </c>
      <c r="U18" s="4">
        <v>584.15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45351</v>
      </c>
      <c r="G19" s="6">
        <v>45354</v>
      </c>
      <c r="H19" s="4">
        <v>1</v>
      </c>
      <c r="I19" s="4">
        <v>3</v>
      </c>
      <c r="J19" s="4">
        <v>3</v>
      </c>
      <c r="K19" s="4" t="s">
        <v>30</v>
      </c>
      <c r="L19" s="4">
        <v>7387.38</v>
      </c>
      <c r="M19" s="4">
        <v>7387.38</v>
      </c>
      <c r="N19" s="4" t="s">
        <v>109</v>
      </c>
      <c r="O19" s="4" t="s">
        <v>32</v>
      </c>
      <c r="P19" s="4" t="s">
        <v>33</v>
      </c>
      <c r="Q19" s="4">
        <v>0</v>
      </c>
      <c r="R19" s="8">
        <v>45323.0000115741</v>
      </c>
      <c r="S19" s="6">
        <v>45357</v>
      </c>
      <c r="T19" s="4" t="s">
        <v>34</v>
      </c>
      <c r="U19" s="4">
        <v>7387.38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45353</v>
      </c>
      <c r="G20" s="6">
        <v>45354</v>
      </c>
      <c r="H20" s="4">
        <v>1</v>
      </c>
      <c r="I20" s="4">
        <v>1</v>
      </c>
      <c r="J20" s="4">
        <v>1</v>
      </c>
      <c r="K20" s="4" t="s">
        <v>30</v>
      </c>
      <c r="L20" s="4">
        <v>2190.89</v>
      </c>
      <c r="M20" s="4">
        <v>2190.89</v>
      </c>
      <c r="N20" s="4" t="s">
        <v>113</v>
      </c>
      <c r="O20" s="4" t="s">
        <v>32</v>
      </c>
      <c r="P20" s="4" t="s">
        <v>33</v>
      </c>
      <c r="Q20" s="4">
        <v>0</v>
      </c>
      <c r="R20" s="8">
        <v>45325</v>
      </c>
      <c r="S20" s="6">
        <v>45357</v>
      </c>
      <c r="T20" s="4" t="s">
        <v>34</v>
      </c>
      <c r="U20" s="4">
        <v>2190.89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87</v>
      </c>
      <c r="E21" s="4" t="s">
        <v>88</v>
      </c>
      <c r="F21" s="6">
        <v>45353</v>
      </c>
      <c r="G21" s="6">
        <v>45354</v>
      </c>
      <c r="H21" s="4">
        <v>1</v>
      </c>
      <c r="I21" s="4">
        <v>1</v>
      </c>
      <c r="J21" s="4">
        <v>1</v>
      </c>
      <c r="K21" s="4" t="s">
        <v>30</v>
      </c>
      <c r="L21" s="4">
        <v>2189.23</v>
      </c>
      <c r="M21" s="4">
        <v>2189.23</v>
      </c>
      <c r="N21" s="4" t="s">
        <v>117</v>
      </c>
      <c r="O21" s="4" t="s">
        <v>32</v>
      </c>
      <c r="P21" s="4" t="s">
        <v>33</v>
      </c>
      <c r="Q21" s="4">
        <v>0</v>
      </c>
      <c r="R21" s="8">
        <v>45332</v>
      </c>
      <c r="S21" s="6">
        <v>45357</v>
      </c>
      <c r="T21" s="4" t="s">
        <v>34</v>
      </c>
      <c r="U21" s="4">
        <v>2189.23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87</v>
      </c>
      <c r="E22" s="4" t="s">
        <v>88</v>
      </c>
      <c r="F22" s="6">
        <v>45353</v>
      </c>
      <c r="G22" s="6">
        <v>45354</v>
      </c>
      <c r="H22" s="4">
        <v>1</v>
      </c>
      <c r="I22" s="4">
        <v>1</v>
      </c>
      <c r="J22" s="4">
        <v>1</v>
      </c>
      <c r="K22" s="4" t="s">
        <v>30</v>
      </c>
      <c r="L22" s="4">
        <v>2297.11</v>
      </c>
      <c r="M22" s="4">
        <v>2297.11</v>
      </c>
      <c r="N22" s="4" t="s">
        <v>121</v>
      </c>
      <c r="O22" s="4" t="s">
        <v>32</v>
      </c>
      <c r="P22" s="4" t="s">
        <v>33</v>
      </c>
      <c r="Q22" s="4">
        <v>0</v>
      </c>
      <c r="R22" s="8">
        <v>45335.0000115741</v>
      </c>
      <c r="S22" s="6">
        <v>45357</v>
      </c>
      <c r="T22" s="4" t="s">
        <v>34</v>
      </c>
      <c r="U22" s="4">
        <v>2297.11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87</v>
      </c>
      <c r="E23" s="4" t="s">
        <v>88</v>
      </c>
      <c r="F23" s="6">
        <v>45353</v>
      </c>
      <c r="G23" s="6">
        <v>45354</v>
      </c>
      <c r="H23" s="4">
        <v>1</v>
      </c>
      <c r="I23" s="4">
        <v>1</v>
      </c>
      <c r="J23" s="4">
        <v>1</v>
      </c>
      <c r="K23" s="4" t="s">
        <v>30</v>
      </c>
      <c r="L23" s="4">
        <v>2403.12</v>
      </c>
      <c r="M23" s="4">
        <v>2403.12</v>
      </c>
      <c r="N23" s="4" t="s">
        <v>125</v>
      </c>
      <c r="O23" s="4" t="s">
        <v>32</v>
      </c>
      <c r="P23" s="4" t="s">
        <v>33</v>
      </c>
      <c r="Q23" s="4">
        <v>0</v>
      </c>
      <c r="R23" s="8">
        <v>45337</v>
      </c>
      <c r="S23" s="6">
        <v>45357</v>
      </c>
      <c r="T23" s="4" t="s">
        <v>34</v>
      </c>
      <c r="U23" s="4">
        <v>2403.12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87</v>
      </c>
      <c r="E24" s="4" t="s">
        <v>88</v>
      </c>
      <c r="F24" s="6">
        <v>45353</v>
      </c>
      <c r="G24" s="6">
        <v>45354</v>
      </c>
      <c r="H24" s="4">
        <v>1</v>
      </c>
      <c r="I24" s="4">
        <v>1</v>
      </c>
      <c r="J24" s="4">
        <v>1</v>
      </c>
      <c r="K24" s="4" t="s">
        <v>30</v>
      </c>
      <c r="L24" s="4">
        <v>2403.12</v>
      </c>
      <c r="M24" s="4">
        <v>2403.12</v>
      </c>
      <c r="N24" s="4" t="s">
        <v>129</v>
      </c>
      <c r="O24" s="4" t="s">
        <v>32</v>
      </c>
      <c r="P24" s="4" t="s">
        <v>33</v>
      </c>
      <c r="Q24" s="4">
        <v>0</v>
      </c>
      <c r="R24" s="8">
        <v>45338.0000115741</v>
      </c>
      <c r="S24" s="6">
        <v>45357</v>
      </c>
      <c r="T24" s="4" t="s">
        <v>34</v>
      </c>
      <c r="U24" s="4">
        <v>2403.12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87</v>
      </c>
      <c r="E25" s="4" t="s">
        <v>133</v>
      </c>
      <c r="F25" s="6">
        <v>45353</v>
      </c>
      <c r="G25" s="6">
        <v>45354</v>
      </c>
      <c r="H25" s="4">
        <v>1</v>
      </c>
      <c r="I25" s="4">
        <v>1</v>
      </c>
      <c r="J25" s="4">
        <v>1</v>
      </c>
      <c r="K25" s="4" t="s">
        <v>30</v>
      </c>
      <c r="L25" s="4">
        <v>2711.92</v>
      </c>
      <c r="M25" s="4">
        <v>2711.92</v>
      </c>
      <c r="N25" s="4" t="s">
        <v>134</v>
      </c>
      <c r="O25" s="4" t="s">
        <v>32</v>
      </c>
      <c r="P25" s="4" t="s">
        <v>33</v>
      </c>
      <c r="Q25" s="4">
        <v>0</v>
      </c>
      <c r="R25" s="8">
        <v>45338.0000115741</v>
      </c>
      <c r="S25" s="6">
        <v>45357</v>
      </c>
      <c r="T25" s="4" t="s">
        <v>34</v>
      </c>
      <c r="U25" s="4">
        <v>2711.92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45353</v>
      </c>
      <c r="G26" s="6">
        <v>45354</v>
      </c>
      <c r="H26" s="4">
        <v>2</v>
      </c>
      <c r="I26" s="4">
        <v>1</v>
      </c>
      <c r="J26" s="4">
        <v>2</v>
      </c>
      <c r="K26" s="4" t="s">
        <v>30</v>
      </c>
      <c r="L26" s="4">
        <v>1083.18</v>
      </c>
      <c r="M26" s="4">
        <v>1083.18</v>
      </c>
      <c r="N26" s="4" t="s">
        <v>140</v>
      </c>
      <c r="O26" s="4" t="s">
        <v>32</v>
      </c>
      <c r="P26" s="4" t="s">
        <v>33</v>
      </c>
      <c r="Q26" s="4">
        <v>0</v>
      </c>
      <c r="R26" s="8">
        <v>45339.0000115741</v>
      </c>
      <c r="S26" s="6">
        <v>45357</v>
      </c>
      <c r="T26" s="4" t="s">
        <v>34</v>
      </c>
      <c r="U26" s="4">
        <v>1083.18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87</v>
      </c>
      <c r="E27" s="4" t="s">
        <v>88</v>
      </c>
      <c r="F27" s="6">
        <v>45353</v>
      </c>
      <c r="G27" s="6">
        <v>45354</v>
      </c>
      <c r="H27" s="4">
        <v>1</v>
      </c>
      <c r="I27" s="4">
        <v>1</v>
      </c>
      <c r="J27" s="4">
        <v>1</v>
      </c>
      <c r="K27" s="4" t="s">
        <v>30</v>
      </c>
      <c r="L27" s="4">
        <v>2729.34</v>
      </c>
      <c r="M27" s="4">
        <v>2729.34</v>
      </c>
      <c r="N27" s="4" t="s">
        <v>144</v>
      </c>
      <c r="O27" s="4" t="s">
        <v>32</v>
      </c>
      <c r="P27" s="4" t="s">
        <v>33</v>
      </c>
      <c r="Q27" s="4">
        <v>0</v>
      </c>
      <c r="R27" s="8">
        <v>45340</v>
      </c>
      <c r="S27" s="6">
        <v>45357</v>
      </c>
      <c r="T27" s="4" t="s">
        <v>34</v>
      </c>
      <c r="U27" s="4">
        <v>2729.34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5">
      <c r="A28" s="4" t="s">
        <v>54</v>
      </c>
      <c r="B28" s="4" t="s">
        <v>26</v>
      </c>
      <c r="C28" s="4" t="s">
        <v>43</v>
      </c>
      <c r="D28" s="4" t="s">
        <v>45</v>
      </c>
      <c r="E28" s="4" t="s">
        <v>55</v>
      </c>
      <c r="F28" s="6">
        <v>45351</v>
      </c>
      <c r="G28" s="6">
        <v>45354</v>
      </c>
      <c r="H28" s="4">
        <v>1</v>
      </c>
      <c r="I28" s="4">
        <v>3</v>
      </c>
      <c r="J28" s="4">
        <v>3</v>
      </c>
      <c r="K28" s="4" t="s">
        <v>30</v>
      </c>
      <c r="L28" s="4">
        <v>-8714.67</v>
      </c>
      <c r="M28" s="4">
        <v>-8714.67</v>
      </c>
      <c r="N28" s="4" t="s">
        <v>56</v>
      </c>
      <c r="O28" s="4" t="s">
        <v>32</v>
      </c>
      <c r="P28" s="4" t="s">
        <v>33</v>
      </c>
      <c r="Q28" s="4">
        <v>0</v>
      </c>
      <c r="R28" s="8">
        <v>45124.0000115741</v>
      </c>
      <c r="S28" s="6">
        <v>45357</v>
      </c>
      <c r="T28" s="4" t="s">
        <v>34</v>
      </c>
      <c r="U28" s="4">
        <v>-8714.67</v>
      </c>
      <c r="V28" s="4">
        <v>0</v>
      </c>
      <c r="W28" s="4">
        <v>0</v>
      </c>
      <c r="X28" s="4" t="s">
        <v>57</v>
      </c>
      <c r="Y28" s="4" t="s">
        <v>42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87</v>
      </c>
      <c r="E29" s="4" t="s">
        <v>88</v>
      </c>
      <c r="F29" s="6">
        <v>45353</v>
      </c>
      <c r="G29" s="6">
        <v>45354</v>
      </c>
      <c r="H29" s="4">
        <v>1</v>
      </c>
      <c r="I29" s="4">
        <v>1</v>
      </c>
      <c r="J29" s="4">
        <v>1</v>
      </c>
      <c r="K29" s="4" t="s">
        <v>30</v>
      </c>
      <c r="L29" s="4">
        <v>2840.11</v>
      </c>
      <c r="M29" s="4">
        <v>2840.11</v>
      </c>
      <c r="N29" s="4" t="s">
        <v>148</v>
      </c>
      <c r="O29" s="4" t="s">
        <v>32</v>
      </c>
      <c r="P29" s="4" t="s">
        <v>33</v>
      </c>
      <c r="Q29" s="4">
        <v>0</v>
      </c>
      <c r="R29" s="8">
        <v>45342.0000115741</v>
      </c>
      <c r="S29" s="6">
        <v>45357</v>
      </c>
      <c r="T29" s="4" t="s">
        <v>34</v>
      </c>
      <c r="U29" s="4">
        <v>2840.11</v>
      </c>
      <c r="V29" s="4">
        <v>0</v>
      </c>
      <c r="W29" s="4">
        <v>0</v>
      </c>
      <c r="X29" s="4" t="s">
        <v>149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87</v>
      </c>
      <c r="E30" s="4" t="s">
        <v>88</v>
      </c>
      <c r="F30" s="6">
        <v>45353</v>
      </c>
      <c r="G30" s="6">
        <v>45354</v>
      </c>
      <c r="H30" s="4">
        <v>1</v>
      </c>
      <c r="I30" s="4">
        <v>1</v>
      </c>
      <c r="J30" s="4">
        <v>1</v>
      </c>
      <c r="K30" s="4" t="s">
        <v>30</v>
      </c>
      <c r="L30" s="4">
        <v>2840.11</v>
      </c>
      <c r="M30" s="4">
        <v>2840.11</v>
      </c>
      <c r="N30" s="4" t="s">
        <v>152</v>
      </c>
      <c r="O30" s="4" t="s">
        <v>32</v>
      </c>
      <c r="P30" s="4" t="s">
        <v>33</v>
      </c>
      <c r="Q30" s="4">
        <v>0</v>
      </c>
      <c r="R30" s="8">
        <v>45342</v>
      </c>
      <c r="S30" s="6">
        <v>45357</v>
      </c>
      <c r="T30" s="4" t="s">
        <v>34</v>
      </c>
      <c r="U30" s="4">
        <v>2840.11</v>
      </c>
      <c r="V30" s="4">
        <v>0</v>
      </c>
      <c r="W30" s="4">
        <v>0</v>
      </c>
      <c r="X30" s="4" t="s">
        <v>153</v>
      </c>
      <c r="Y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87</v>
      </c>
      <c r="E31" s="4" t="s">
        <v>88</v>
      </c>
      <c r="F31" s="6">
        <v>45353</v>
      </c>
      <c r="G31" s="6">
        <v>45354</v>
      </c>
      <c r="H31" s="4">
        <v>1</v>
      </c>
      <c r="I31" s="4">
        <v>1</v>
      </c>
      <c r="J31" s="4">
        <v>1</v>
      </c>
      <c r="K31" s="4" t="s">
        <v>30</v>
      </c>
      <c r="L31" s="4">
        <v>2843.19</v>
      </c>
      <c r="M31" s="4">
        <v>2843.19</v>
      </c>
      <c r="N31" s="4" t="s">
        <v>156</v>
      </c>
      <c r="O31" s="4" t="s">
        <v>32</v>
      </c>
      <c r="P31" s="4" t="s">
        <v>33</v>
      </c>
      <c r="Q31" s="4">
        <v>0</v>
      </c>
      <c r="R31" s="8">
        <v>45343</v>
      </c>
      <c r="S31" s="6">
        <v>45357</v>
      </c>
      <c r="T31" s="4" t="s">
        <v>34</v>
      </c>
      <c r="U31" s="4">
        <v>2843.19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87</v>
      </c>
      <c r="E32" s="4" t="s">
        <v>160</v>
      </c>
      <c r="F32" s="6">
        <v>45352</v>
      </c>
      <c r="G32" s="6">
        <v>45354</v>
      </c>
      <c r="H32" s="4">
        <v>1</v>
      </c>
      <c r="I32" s="4">
        <v>2</v>
      </c>
      <c r="J32" s="4">
        <v>2</v>
      </c>
      <c r="K32" s="4" t="s">
        <v>30</v>
      </c>
      <c r="L32" s="4">
        <v>5432.26</v>
      </c>
      <c r="M32" s="4">
        <v>5432.26</v>
      </c>
      <c r="N32" s="4" t="s">
        <v>161</v>
      </c>
      <c r="O32" s="4" t="s">
        <v>32</v>
      </c>
      <c r="P32" s="4" t="s">
        <v>33</v>
      </c>
      <c r="Q32" s="4">
        <v>0</v>
      </c>
      <c r="R32" s="8">
        <v>45345.0000115741</v>
      </c>
      <c r="S32" s="6">
        <v>45357</v>
      </c>
      <c r="T32" s="4" t="s">
        <v>34</v>
      </c>
      <c r="U32" s="4">
        <v>5432.26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45</v>
      </c>
      <c r="E33" s="4" t="s">
        <v>165</v>
      </c>
      <c r="F33" s="6">
        <v>45353</v>
      </c>
      <c r="G33" s="6">
        <v>45354</v>
      </c>
      <c r="H33" s="4">
        <v>1</v>
      </c>
      <c r="I33" s="4">
        <v>1</v>
      </c>
      <c r="J33" s="4">
        <v>1</v>
      </c>
      <c r="K33" s="4" t="s">
        <v>30</v>
      </c>
      <c r="L33" s="4">
        <v>2368.56</v>
      </c>
      <c r="M33" s="4">
        <v>2368.56</v>
      </c>
      <c r="N33" s="4" t="s">
        <v>166</v>
      </c>
      <c r="O33" s="4" t="s">
        <v>32</v>
      </c>
      <c r="P33" s="4" t="s">
        <v>33</v>
      </c>
      <c r="Q33" s="4">
        <v>0</v>
      </c>
      <c r="R33" s="8">
        <v>45121.0000115741</v>
      </c>
      <c r="S33" s="6">
        <v>45357</v>
      </c>
      <c r="T33" s="4" t="s">
        <v>34</v>
      </c>
      <c r="U33" s="4">
        <v>2368.56</v>
      </c>
      <c r="V33" s="4">
        <v>0</v>
      </c>
      <c r="W33" s="4">
        <v>0</v>
      </c>
      <c r="X33" s="4" t="s">
        <v>167</v>
      </c>
      <c r="Y33" s="4" t="s">
        <v>42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170</v>
      </c>
      <c r="F34" s="6">
        <v>45353</v>
      </c>
      <c r="G34" s="6">
        <v>45354</v>
      </c>
      <c r="H34" s="4">
        <v>1</v>
      </c>
      <c r="I34" s="4">
        <v>1</v>
      </c>
      <c r="J34" s="4">
        <v>1</v>
      </c>
      <c r="K34" s="4" t="s">
        <v>30</v>
      </c>
      <c r="L34" s="4">
        <v>1311.94</v>
      </c>
      <c r="M34" s="4">
        <v>1311.94</v>
      </c>
      <c r="N34" s="4" t="s">
        <v>171</v>
      </c>
      <c r="O34" s="4" t="s">
        <v>32</v>
      </c>
      <c r="P34" s="4" t="s">
        <v>33</v>
      </c>
      <c r="Q34" s="4">
        <v>0</v>
      </c>
      <c r="R34" s="8">
        <v>45349.0000115741</v>
      </c>
      <c r="S34" s="6">
        <v>45357</v>
      </c>
      <c r="T34" s="4" t="s">
        <v>34</v>
      </c>
      <c r="U34" s="4">
        <v>1311.94</v>
      </c>
      <c r="V34" s="4">
        <v>0</v>
      </c>
      <c r="W34" s="4">
        <v>0</v>
      </c>
      <c r="X34" s="4" t="s">
        <v>172</v>
      </c>
      <c r="Y34" s="4" t="s">
        <v>173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A38" sqref="A38:C4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2.625" style="4" customWidth="1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hidden="1" spans="1:10">
      <c r="A2" s="5">
        <v>999223930539830</v>
      </c>
      <c r="B2" s="6">
        <v>45352</v>
      </c>
      <c r="C2" s="6">
        <v>45354</v>
      </c>
      <c r="D2" s="4">
        <v>4304</v>
      </c>
      <c r="E2" s="4">
        <v>4304</v>
      </c>
      <c r="F2" s="4" t="str">
        <f>VLOOKUP(A2,HOP!A:C,3,0)</f>
        <v>3307630</v>
      </c>
      <c r="G2" s="4">
        <f>D2-E2</f>
        <v>0</v>
      </c>
      <c r="H2" s="4" t="str">
        <f>$H$1&amp;F2</f>
        <v>，3307630</v>
      </c>
      <c r="I2" s="4" t="str">
        <f>VLOOKUP(A2,HOP!A:U,21,0)</f>
        <v>直连</v>
      </c>
      <c r="J2" s="4" t="s">
        <v>175</v>
      </c>
    </row>
    <row r="3" s="4" customFormat="1" hidden="1" spans="1:9">
      <c r="A3" s="5">
        <v>999224879624172</v>
      </c>
      <c r="B3" s="6">
        <v>45353</v>
      </c>
      <c r="C3" s="6">
        <v>45354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0" si="0">D3-E3</f>
        <v>#N/A</v>
      </c>
      <c r="H3" s="4" t="e">
        <f t="shared" ref="H3:H30" si="1">$H$1&amp;F3</f>
        <v>#N/A</v>
      </c>
      <c r="I3" s="4" t="e">
        <f>VLOOKUP(A3,HOP!A:U,21,0)</f>
        <v>#N/A</v>
      </c>
    </row>
    <row r="4" s="4" customFormat="1" hidden="1" spans="1:9">
      <c r="A4" s="5">
        <v>999225269540599</v>
      </c>
      <c r="B4" s="6">
        <v>45353</v>
      </c>
      <c r="C4" s="6">
        <v>45354</v>
      </c>
      <c r="D4" s="4">
        <v>2540.09</v>
      </c>
      <c r="E4" s="4" t="str">
        <f>VLOOKUP(A4,HOP!A:L,12,0)</f>
        <v>2540.09</v>
      </c>
      <c r="F4" s="4" t="str">
        <f>VLOOKUP(A4,HOP!A:C,3,0)</f>
        <v>3623459</v>
      </c>
      <c r="G4" s="4">
        <f t="shared" si="0"/>
        <v>0</v>
      </c>
      <c r="H4" s="4" t="str">
        <f t="shared" si="1"/>
        <v>，3623459</v>
      </c>
      <c r="I4" s="4" t="str">
        <f>VLOOKUP(A4,HOP!A:U,21,0)</f>
        <v>直连</v>
      </c>
    </row>
    <row r="5" s="4" customFormat="1" hidden="1" spans="1:9">
      <c r="A5" s="5">
        <v>999225370208831</v>
      </c>
      <c r="B5" s="6">
        <v>45350</v>
      </c>
      <c r="C5" s="6">
        <v>45354</v>
      </c>
      <c r="D5" s="4">
        <v>1270.8</v>
      </c>
      <c r="E5" s="4" t="str">
        <f>VLOOKUP(A5,HOP!A:L,12,0)</f>
        <v>1270.80</v>
      </c>
      <c r="F5" s="4" t="str">
        <f>VLOOKUP(A5,HOP!A:C,3,0)</f>
        <v>3644365</v>
      </c>
      <c r="G5" s="4">
        <f t="shared" si="0"/>
        <v>0</v>
      </c>
      <c r="H5" s="4" t="str">
        <f t="shared" si="1"/>
        <v>，3644365</v>
      </c>
      <c r="I5" s="4" t="str">
        <f>VLOOKUP(A5,HOP!A:U,21,0)</f>
        <v>直连</v>
      </c>
    </row>
    <row r="6" s="4" customFormat="1" hidden="1" spans="1:9">
      <c r="A6" s="5">
        <v>999225396686532</v>
      </c>
      <c r="B6" s="6">
        <v>45351</v>
      </c>
      <c r="C6" s="6">
        <v>45354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999225725898293</v>
      </c>
      <c r="B7" s="6">
        <v>45351</v>
      </c>
      <c r="C7" s="6">
        <v>45354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999228210189023</v>
      </c>
      <c r="B8" s="6">
        <v>45353</v>
      </c>
      <c r="C8" s="6">
        <v>45354</v>
      </c>
      <c r="D8" s="4">
        <v>456.72</v>
      </c>
      <c r="E8" s="4" t="str">
        <f>VLOOKUP(A8,HOP!A:L,12,0)</f>
        <v>456.72</v>
      </c>
      <c r="F8" s="4" t="str">
        <f>VLOOKUP(A8,HOP!A:C,3,0)</f>
        <v>4149846</v>
      </c>
      <c r="G8" s="4">
        <f t="shared" si="0"/>
        <v>0</v>
      </c>
      <c r="H8" s="4" t="str">
        <f t="shared" si="1"/>
        <v>，4149846</v>
      </c>
      <c r="I8" s="4" t="str">
        <f>VLOOKUP(A8,HOP!A:U,21,0)</f>
        <v>直连</v>
      </c>
    </row>
    <row r="9" s="4" customFormat="1" hidden="1" spans="1:9">
      <c r="A9" s="5">
        <v>999228273330569</v>
      </c>
      <c r="B9" s="6">
        <v>45352</v>
      </c>
      <c r="C9" s="6">
        <v>45354</v>
      </c>
      <c r="D9" s="4">
        <v>586.6</v>
      </c>
      <c r="E9" s="4" t="str">
        <f>VLOOKUP(A9,HOP!A:L,12,0)</f>
        <v>586.60</v>
      </c>
      <c r="F9" s="4" t="str">
        <f>VLOOKUP(A9,HOP!A:C,3,0)</f>
        <v>4172979</v>
      </c>
      <c r="G9" s="4">
        <f t="shared" si="0"/>
        <v>0</v>
      </c>
      <c r="H9" s="4" t="str">
        <f t="shared" si="1"/>
        <v>，4172979</v>
      </c>
      <c r="I9" s="4" t="str">
        <f>VLOOKUP(A9,HOP!A:U,21,0)</f>
        <v>直连</v>
      </c>
    </row>
    <row r="10" s="4" customFormat="1" spans="1:9">
      <c r="A10" s="5">
        <v>999228589658923</v>
      </c>
      <c r="B10" s="6">
        <v>45353</v>
      </c>
      <c r="C10" s="6">
        <v>45354</v>
      </c>
      <c r="D10" s="4">
        <v>736.63</v>
      </c>
      <c r="E10" s="4" t="str">
        <f>VLOOKUP(A10,HOP!A:L,12,0)</f>
        <v>736.79</v>
      </c>
      <c r="F10" s="4" t="str">
        <f>VLOOKUP(A10,HOP!A:C,3,0)</f>
        <v>4307157</v>
      </c>
      <c r="G10" s="4">
        <f t="shared" si="0"/>
        <v>-0.159999999999968</v>
      </c>
      <c r="H10" s="4" t="str">
        <f t="shared" si="1"/>
        <v>，4307157</v>
      </c>
      <c r="I10" s="4" t="str">
        <f>VLOOKUP(A10,HOP!A:U,21,0)</f>
        <v>直连</v>
      </c>
    </row>
    <row r="11" s="4" customFormat="1" hidden="1" spans="1:9">
      <c r="A11" s="5">
        <v>999228605081271</v>
      </c>
      <c r="B11" s="6">
        <v>45351</v>
      </c>
      <c r="C11" s="6">
        <v>45354</v>
      </c>
      <c r="D11" s="4">
        <v>1518.36</v>
      </c>
      <c r="E11" s="4" t="str">
        <f>VLOOKUP(A11,HOP!A:L,12,0)</f>
        <v>1518.36</v>
      </c>
      <c r="F11" s="4" t="str">
        <f>VLOOKUP(A11,HOP!A:C,3,0)</f>
        <v>4313393</v>
      </c>
      <c r="G11" s="4">
        <f t="shared" si="0"/>
        <v>0</v>
      </c>
      <c r="H11" s="4" t="str">
        <f t="shared" si="1"/>
        <v>，4313393</v>
      </c>
      <c r="I11" s="4" t="str">
        <f>VLOOKUP(A11,HOP!A:U,21,0)</f>
        <v>直连</v>
      </c>
    </row>
    <row r="12" s="4" customFormat="1" hidden="1" spans="1:9">
      <c r="A12" s="5">
        <v>999229924043108</v>
      </c>
      <c r="B12" s="6">
        <v>45353</v>
      </c>
      <c r="C12" s="6">
        <v>45354</v>
      </c>
      <c r="D12" s="4">
        <v>2294.03</v>
      </c>
      <c r="E12" s="4" t="str">
        <f>VLOOKUP(A12,HOP!A:L,12,0)</f>
        <v>2294.03</v>
      </c>
      <c r="F12" s="4" t="str">
        <f>VLOOKUP(A12,HOP!A:C,3,0)</f>
        <v>4643558</v>
      </c>
      <c r="G12" s="4">
        <f t="shared" si="0"/>
        <v>0</v>
      </c>
      <c r="H12" s="4" t="str">
        <f t="shared" si="1"/>
        <v>，4643558</v>
      </c>
      <c r="I12" s="4" t="str">
        <f>VLOOKUP(A12,HOP!A:U,21,0)</f>
        <v>直采</v>
      </c>
    </row>
    <row r="13" s="4" customFormat="1" hidden="1" spans="1:9">
      <c r="A13" s="5">
        <v>999229926730120</v>
      </c>
      <c r="B13" s="6">
        <v>45353</v>
      </c>
      <c r="C13" s="6">
        <v>45354</v>
      </c>
      <c r="D13" s="4">
        <v>2294.03</v>
      </c>
      <c r="E13" s="4" t="str">
        <f>VLOOKUP(A13,HOP!A:L,12,0)</f>
        <v>2294.03</v>
      </c>
      <c r="F13" s="4" t="str">
        <f>VLOOKUP(A13,HOP!A:C,3,0)</f>
        <v>4645305</v>
      </c>
      <c r="G13" s="4">
        <f t="shared" si="0"/>
        <v>0</v>
      </c>
      <c r="H13" s="4" t="str">
        <f t="shared" si="1"/>
        <v>，4645305</v>
      </c>
      <c r="I13" s="4" t="str">
        <f>VLOOKUP(A13,HOP!A:U,21,0)</f>
        <v>直采</v>
      </c>
    </row>
    <row r="14" s="4" customFormat="1" hidden="1" spans="1:9">
      <c r="A14" s="5">
        <v>999230008986168</v>
      </c>
      <c r="B14" s="6">
        <v>45353</v>
      </c>
      <c r="C14" s="6">
        <v>45354</v>
      </c>
      <c r="D14" s="4">
        <v>584.15</v>
      </c>
      <c r="E14" s="4" t="str">
        <f>VLOOKUP(A14,HOP!A:L,12,0)</f>
        <v>584.15</v>
      </c>
      <c r="F14" s="4" t="str">
        <f>VLOOKUP(A14,HOP!A:C,3,0)</f>
        <v>4657503</v>
      </c>
      <c r="G14" s="4">
        <f t="shared" si="0"/>
        <v>0</v>
      </c>
      <c r="H14" s="4" t="str">
        <f t="shared" si="1"/>
        <v>，4657503</v>
      </c>
      <c r="I14" s="4" t="str">
        <f>VLOOKUP(A14,HOP!A:U,21,0)</f>
        <v>直采</v>
      </c>
    </row>
    <row r="15" s="4" customFormat="1" hidden="1" spans="1:9">
      <c r="A15" s="5">
        <v>999230009015232</v>
      </c>
      <c r="B15" s="6">
        <v>45353</v>
      </c>
      <c r="C15" s="6">
        <v>45354</v>
      </c>
      <c r="D15" s="4">
        <v>584.15</v>
      </c>
      <c r="E15" s="4" t="str">
        <f>VLOOKUP(A15,HOP!A:L,12,0)</f>
        <v>584.15</v>
      </c>
      <c r="F15" s="4" t="str">
        <f>VLOOKUP(A15,HOP!A:C,3,0)</f>
        <v>4657509</v>
      </c>
      <c r="G15" s="4">
        <f t="shared" si="0"/>
        <v>0</v>
      </c>
      <c r="H15" s="4" t="str">
        <f t="shared" si="1"/>
        <v>，4657509</v>
      </c>
      <c r="I15" s="4" t="str">
        <f>VLOOKUP(A15,HOP!A:U,21,0)</f>
        <v>直采</v>
      </c>
    </row>
    <row r="16" s="4" customFormat="1" hidden="1" spans="1:9">
      <c r="A16" s="5">
        <v>999230101660771</v>
      </c>
      <c r="B16" s="6">
        <v>45351</v>
      </c>
      <c r="C16" s="6">
        <v>45354</v>
      </c>
      <c r="D16" s="4">
        <v>7387.38</v>
      </c>
      <c r="E16" s="4" t="str">
        <f>VLOOKUP(A16,HOP!A:L,12,0)</f>
        <v>7387.38</v>
      </c>
      <c r="F16" s="4" t="str">
        <f>VLOOKUP(A16,HOP!A:C,3,0)</f>
        <v>4674425</v>
      </c>
      <c r="G16" s="4">
        <f t="shared" si="0"/>
        <v>0</v>
      </c>
      <c r="H16" s="4" t="str">
        <f t="shared" si="1"/>
        <v>，4674425</v>
      </c>
      <c r="I16" s="4" t="str">
        <f>VLOOKUP(A16,HOP!A:U,21,0)</f>
        <v>直采</v>
      </c>
    </row>
    <row r="17" s="4" customFormat="1" hidden="1" spans="1:9">
      <c r="A17" s="5">
        <v>30138001885</v>
      </c>
      <c r="B17" s="6">
        <v>45353</v>
      </c>
      <c r="C17" s="6">
        <v>45354</v>
      </c>
      <c r="D17" s="4">
        <v>2190.89</v>
      </c>
      <c r="E17" s="4" t="str">
        <f>VLOOKUP(A17,HOP!A:L,12,0)</f>
        <v>2190.89</v>
      </c>
      <c r="F17" s="4" t="str">
        <f>VLOOKUP(A17,HOP!A:C,3,0)</f>
        <v>4684412</v>
      </c>
      <c r="G17" s="4">
        <f t="shared" si="0"/>
        <v>0</v>
      </c>
      <c r="H17" s="4" t="str">
        <f t="shared" si="1"/>
        <v>，4684412</v>
      </c>
      <c r="I17" s="4" t="str">
        <f>VLOOKUP(A17,HOP!A:U,21,0)</f>
        <v>直采</v>
      </c>
    </row>
    <row r="18" s="4" customFormat="1" hidden="1" spans="1:9">
      <c r="A18" s="5">
        <v>999230248299474</v>
      </c>
      <c r="B18" s="6">
        <v>45353</v>
      </c>
      <c r="C18" s="6">
        <v>45354</v>
      </c>
      <c r="D18" s="4">
        <v>2189.23</v>
      </c>
      <c r="E18" s="4" t="str">
        <f>VLOOKUP(A18,HOP!A:L,12,0)</f>
        <v>2189.23</v>
      </c>
      <c r="F18" s="4" t="str">
        <f>VLOOKUP(A18,HOP!A:C,3,0)</f>
        <v>4709957</v>
      </c>
      <c r="G18" s="4">
        <f t="shared" si="0"/>
        <v>0</v>
      </c>
      <c r="H18" s="4" t="str">
        <f t="shared" si="1"/>
        <v>，4709957</v>
      </c>
      <c r="I18" s="4" t="str">
        <f>VLOOKUP(A18,HOP!A:U,21,0)</f>
        <v>直采</v>
      </c>
    </row>
    <row r="19" s="4" customFormat="1" hidden="1" spans="1:9">
      <c r="A19" s="5">
        <v>999230353441311</v>
      </c>
      <c r="B19" s="6">
        <v>45353</v>
      </c>
      <c r="C19" s="6">
        <v>45354</v>
      </c>
      <c r="D19" s="4">
        <v>2297.11</v>
      </c>
      <c r="E19" s="4" t="str">
        <f>VLOOKUP(A19,HOP!A:L,12,0)</f>
        <v>2297.11</v>
      </c>
      <c r="F19" s="4" t="str">
        <f>VLOOKUP(A19,HOP!A:C,3,0)</f>
        <v>4720188</v>
      </c>
      <c r="G19" s="4">
        <f t="shared" si="0"/>
        <v>0</v>
      </c>
      <c r="H19" s="4" t="str">
        <f t="shared" si="1"/>
        <v>，4720188</v>
      </c>
      <c r="I19" s="4" t="str">
        <f>VLOOKUP(A19,HOP!A:U,21,0)</f>
        <v>直采</v>
      </c>
    </row>
    <row r="20" s="4" customFormat="1" hidden="1" spans="1:9">
      <c r="A20" s="5">
        <v>999230396132804</v>
      </c>
      <c r="B20" s="6">
        <v>45353</v>
      </c>
      <c r="C20" s="6">
        <v>45354</v>
      </c>
      <c r="D20" s="4">
        <v>2403.12</v>
      </c>
      <c r="E20" s="4" t="str">
        <f>VLOOKUP(A20,HOP!A:L,12,0)</f>
        <v>2403.12</v>
      </c>
      <c r="F20" s="4" t="str">
        <f>VLOOKUP(A20,HOP!A:C,3,0)</f>
        <v>4726016</v>
      </c>
      <c r="G20" s="4">
        <f t="shared" si="0"/>
        <v>0</v>
      </c>
      <c r="H20" s="4" t="str">
        <f t="shared" si="1"/>
        <v>，4726016</v>
      </c>
      <c r="I20" s="4" t="str">
        <f>VLOOKUP(A20,HOP!A:U,21,0)</f>
        <v>直采</v>
      </c>
    </row>
    <row r="21" s="4" customFormat="1" hidden="1" spans="1:9">
      <c r="A21" s="5">
        <v>30401292745</v>
      </c>
      <c r="B21" s="6">
        <v>45353</v>
      </c>
      <c r="C21" s="6">
        <v>45354</v>
      </c>
      <c r="D21" s="4">
        <v>2403.12</v>
      </c>
      <c r="E21" s="4" t="str">
        <f>VLOOKUP(A21,HOP!A:L,12,0)</f>
        <v>2403.12</v>
      </c>
      <c r="F21" s="4" t="str">
        <f>VLOOKUP(A21,HOP!A:C,3,0)</f>
        <v>4726781</v>
      </c>
      <c r="G21" s="4">
        <f t="shared" si="0"/>
        <v>0</v>
      </c>
      <c r="H21" s="4" t="str">
        <f t="shared" si="1"/>
        <v>，4726781</v>
      </c>
      <c r="I21" s="4" t="str">
        <f>VLOOKUP(A21,HOP!A:U,21,0)</f>
        <v>直采</v>
      </c>
    </row>
    <row r="22" s="4" customFormat="1" hidden="1" spans="1:9">
      <c r="A22" s="5">
        <v>999230401638207</v>
      </c>
      <c r="B22" s="6">
        <v>45353</v>
      </c>
      <c r="C22" s="6">
        <v>45354</v>
      </c>
      <c r="D22" s="4">
        <v>2711.92</v>
      </c>
      <c r="E22" s="4" t="str">
        <f>VLOOKUP(A22,HOP!A:L,12,0)</f>
        <v>2711.92</v>
      </c>
      <c r="F22" s="4" t="str">
        <f>VLOOKUP(A22,HOP!A:C,3,0)</f>
        <v>4726879</v>
      </c>
      <c r="G22" s="4">
        <f t="shared" si="0"/>
        <v>0</v>
      </c>
      <c r="H22" s="4" t="str">
        <f t="shared" si="1"/>
        <v>，4726879</v>
      </c>
      <c r="I22" s="4" t="str">
        <f>VLOOKUP(A22,HOP!A:U,21,0)</f>
        <v>直采</v>
      </c>
    </row>
    <row r="23" s="4" customFormat="1" hidden="1" spans="1:9">
      <c r="A23" s="5">
        <v>999230422503505</v>
      </c>
      <c r="B23" s="6">
        <v>45353</v>
      </c>
      <c r="C23" s="6">
        <v>45354</v>
      </c>
      <c r="D23" s="4">
        <v>1083.18</v>
      </c>
      <c r="E23" s="4" t="str">
        <f>VLOOKUP(A23,HOP!A:L,12,0)</f>
        <v>1083.18</v>
      </c>
      <c r="F23" s="4" t="str">
        <f>VLOOKUP(A23,HOP!A:C,3,0)</f>
        <v>4731718</v>
      </c>
      <c r="G23" s="4">
        <f t="shared" si="0"/>
        <v>0</v>
      </c>
      <c r="H23" s="4" t="str">
        <f t="shared" si="1"/>
        <v>，4731718</v>
      </c>
      <c r="I23" s="4" t="str">
        <f>VLOOKUP(A23,HOP!A:U,21,0)</f>
        <v>直采</v>
      </c>
    </row>
    <row r="24" s="4" customFormat="1" hidden="1" spans="1:9">
      <c r="A24" s="5">
        <v>999230434739905</v>
      </c>
      <c r="B24" s="6">
        <v>45353</v>
      </c>
      <c r="C24" s="6">
        <v>45354</v>
      </c>
      <c r="D24" s="4">
        <v>2729.34</v>
      </c>
      <c r="E24" s="4" t="str">
        <f>VLOOKUP(A24,HOP!A:L,12,0)</f>
        <v>2729.34</v>
      </c>
      <c r="F24" s="4" t="str">
        <f>VLOOKUP(A24,HOP!A:C,3,0)</f>
        <v>4734003</v>
      </c>
      <c r="G24" s="4">
        <f t="shared" si="0"/>
        <v>0</v>
      </c>
      <c r="H24" s="4" t="str">
        <f t="shared" si="1"/>
        <v>，4734003</v>
      </c>
      <c r="I24" s="4" t="str">
        <f>VLOOKUP(A24,HOP!A:U,21,0)</f>
        <v>直采</v>
      </c>
    </row>
    <row r="25" s="4" customFormat="1" hidden="1" spans="1:9">
      <c r="A25" s="5">
        <v>999230472656837</v>
      </c>
      <c r="B25" s="6">
        <v>45353</v>
      </c>
      <c r="C25" s="6">
        <v>45354</v>
      </c>
      <c r="D25" s="4">
        <v>2840.11</v>
      </c>
      <c r="E25" s="4" t="str">
        <f>VLOOKUP(A25,HOP!A:L,12,0)</f>
        <v>2840.11</v>
      </c>
      <c r="F25" s="4" t="str">
        <f>VLOOKUP(A25,HOP!A:C,3,0)</f>
        <v>4743051</v>
      </c>
      <c r="G25" s="4">
        <f t="shared" si="0"/>
        <v>0</v>
      </c>
      <c r="H25" s="4" t="str">
        <f t="shared" si="1"/>
        <v>，4743051</v>
      </c>
      <c r="I25" s="4" t="str">
        <f>VLOOKUP(A25,HOP!A:U,21,0)</f>
        <v>直采</v>
      </c>
    </row>
    <row r="26" s="4" customFormat="1" hidden="1" spans="1:9">
      <c r="A26" s="5">
        <v>999230472825761</v>
      </c>
      <c r="B26" s="6">
        <v>45353</v>
      </c>
      <c r="C26" s="6">
        <v>45354</v>
      </c>
      <c r="D26" s="4">
        <v>2840.11</v>
      </c>
      <c r="E26" s="4" t="str">
        <f>VLOOKUP(A26,HOP!A:L,12,0)</f>
        <v>2840.11</v>
      </c>
      <c r="F26" s="4" t="str">
        <f>VLOOKUP(A26,HOP!A:C,3,0)</f>
        <v>4743100</v>
      </c>
      <c r="G26" s="4">
        <f t="shared" si="0"/>
        <v>0</v>
      </c>
      <c r="H26" s="4" t="str">
        <f t="shared" si="1"/>
        <v>，4743100</v>
      </c>
      <c r="I26" s="4" t="str">
        <f>VLOOKUP(A26,HOP!A:U,21,0)</f>
        <v>直采</v>
      </c>
    </row>
    <row r="27" s="4" customFormat="1" hidden="1" spans="1:9">
      <c r="A27" s="5">
        <v>30486812216</v>
      </c>
      <c r="B27" s="6">
        <v>45353</v>
      </c>
      <c r="C27" s="6">
        <v>45354</v>
      </c>
      <c r="D27" s="4">
        <v>2843.19</v>
      </c>
      <c r="E27" s="4" t="str">
        <f>VLOOKUP(A27,HOP!A:L,12,0)</f>
        <v>2843.19</v>
      </c>
      <c r="F27" s="4" t="str">
        <f>VLOOKUP(A27,HOP!A:C,3,0)</f>
        <v>4746295</v>
      </c>
      <c r="G27" s="4">
        <f t="shared" si="0"/>
        <v>0</v>
      </c>
      <c r="H27" s="4" t="str">
        <f t="shared" si="1"/>
        <v>，4746295</v>
      </c>
      <c r="I27" s="4" t="str">
        <f>VLOOKUP(A27,HOP!A:U,21,0)</f>
        <v>直采</v>
      </c>
    </row>
    <row r="28" s="4" customFormat="1" hidden="1" spans="1:9">
      <c r="A28" s="5">
        <v>999230540236919</v>
      </c>
      <c r="B28" s="6">
        <v>45352</v>
      </c>
      <c r="C28" s="6">
        <v>45354</v>
      </c>
      <c r="D28" s="4">
        <v>5432.26</v>
      </c>
      <c r="E28" s="4" t="str">
        <f>VLOOKUP(A28,HOP!A:L,12,0)</f>
        <v>5432.26</v>
      </c>
      <c r="F28" s="4" t="str">
        <f>VLOOKUP(A28,HOP!A:C,3,0)</f>
        <v>4751882</v>
      </c>
      <c r="G28" s="4">
        <f t="shared" si="0"/>
        <v>0</v>
      </c>
      <c r="H28" s="4" t="str">
        <f t="shared" si="1"/>
        <v>，4751882</v>
      </c>
      <c r="I28" s="4" t="str">
        <f>VLOOKUP(A28,HOP!A:U,21,0)</f>
        <v>直采</v>
      </c>
    </row>
    <row r="29" s="4" customFormat="1" hidden="1" spans="1:9">
      <c r="A29" s="5">
        <v>999225311091769</v>
      </c>
      <c r="B29" s="6">
        <v>45353</v>
      </c>
      <c r="C29" s="6">
        <v>45354</v>
      </c>
      <c r="D29" s="4">
        <v>2368.56</v>
      </c>
      <c r="E29" s="4" t="str">
        <f>VLOOKUP(A29,HOP!A:L,12,0)</f>
        <v>2368.56</v>
      </c>
      <c r="F29" s="4" t="str">
        <f>VLOOKUP(A29,HOP!A:C,3,0)</f>
        <v>3632472</v>
      </c>
      <c r="G29" s="4">
        <f t="shared" si="0"/>
        <v>0</v>
      </c>
      <c r="H29" s="4" t="str">
        <f t="shared" si="1"/>
        <v>，3632472</v>
      </c>
      <c r="I29" s="4" t="str">
        <f>VLOOKUP(A29,HOP!A:U,21,0)</f>
        <v>直连</v>
      </c>
    </row>
    <row r="30" s="4" customFormat="1" hidden="1" spans="1:9">
      <c r="A30" s="5">
        <v>999230616475141</v>
      </c>
      <c r="B30" s="6">
        <v>45353</v>
      </c>
      <c r="C30" s="6">
        <v>45354</v>
      </c>
      <c r="D30" s="4">
        <v>1311.94</v>
      </c>
      <c r="E30" s="4" t="str">
        <f>VLOOKUP(A30,HOP!A:L,12,0)</f>
        <v>1311.94</v>
      </c>
      <c r="F30" s="4" t="str">
        <f>VLOOKUP(A30,HOP!A:C,3,0)</f>
        <v>4765717</v>
      </c>
      <c r="G30" s="4">
        <f t="shared" si="0"/>
        <v>0</v>
      </c>
      <c r="H30" s="4" t="str">
        <f t="shared" si="1"/>
        <v>，4765717</v>
      </c>
      <c r="I30" s="4" t="str">
        <f>VLOOKUP(A30,HOP!A:U,21,0)</f>
        <v>直采</v>
      </c>
    </row>
    <row r="32" spans="4:4">
      <c r="D32" s="4">
        <f>SUM(D2:D31)</f>
        <v>60201.02</v>
      </c>
    </row>
    <row r="34" spans="4:4">
      <c r="D34" s="7" t="s">
        <v>176</v>
      </c>
    </row>
    <row r="38" spans="1:3">
      <c r="A38" s="4" t="s">
        <v>177</v>
      </c>
      <c r="C38" s="4">
        <v>46419.26</v>
      </c>
    </row>
    <row r="39" spans="1:3">
      <c r="A39" s="4" t="s">
        <v>178</v>
      </c>
      <c r="C39" s="4">
        <v>13781.76</v>
      </c>
    </row>
    <row r="40" spans="1:3">
      <c r="A40" s="4" t="s">
        <v>179</v>
      </c>
      <c r="C40" s="4">
        <f>SUBTOTAL(9,C38:C39)</f>
        <v>60201.02</v>
      </c>
    </row>
  </sheetData>
  <autoFilter ref="A1:XFD38">
    <filterColumn colId="3">
      <filters blank="1">
        <filter val="2294.03"/>
        <filter val="584.15"/>
        <filter val="2190.89"/>
        <filter val="2540.09"/>
        <filter val="736.63"/>
        <filter val="2729.34"/>
        <filter val="586.6"/>
        <filter val="1518.36"/>
        <filter val="1270.8"/>
        <filter val="7387.38"/>
        <filter val="60201.02"/>
        <filter val="456.72"/>
        <filter val="2189.23"/>
        <filter val="5432.26"/>
        <filter val="2297.11"/>
        <filter val="2840.11"/>
        <filter val="2403.12"/>
        <filter val="2711.92"/>
        <filter val="4304"/>
        <filter val="60201.02 HKD"/>
        <filter val="1311.94"/>
        <filter val="2368.56"/>
        <filter val="1083.18"/>
        <filter val="2843.19"/>
      </filters>
    </filterColumn>
    <filterColumn colId="6">
      <filters blank="1">
        <filter val="-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  <c r="V1" s="2" t="s">
        <v>198</v>
      </c>
    </row>
    <row r="2" s="1" customFormat="1" spans="1:22">
      <c r="A2" s="3">
        <v>999223930539830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203</v>
      </c>
      <c r="G2" s="1" t="s">
        <v>204</v>
      </c>
      <c r="H2" s="1" t="s">
        <v>205</v>
      </c>
      <c r="I2" s="1" t="s">
        <v>206</v>
      </c>
      <c r="J2" s="1" t="s">
        <v>30</v>
      </c>
      <c r="K2" s="1" t="s">
        <v>207</v>
      </c>
      <c r="L2" s="1" t="s">
        <v>208</v>
      </c>
      <c r="M2" s="1" t="s">
        <v>209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  <c r="U2" s="1" t="s">
        <v>217</v>
      </c>
      <c r="V2" s="1" t="s">
        <v>218</v>
      </c>
    </row>
    <row r="3" s="1" customFormat="1" spans="1:22">
      <c r="A3" s="3">
        <v>999225269540599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223</v>
      </c>
      <c r="G3" s="1" t="s">
        <v>204</v>
      </c>
      <c r="H3" s="1" t="s">
        <v>205</v>
      </c>
      <c r="I3" s="1" t="s">
        <v>224</v>
      </c>
      <c r="J3" s="1" t="s">
        <v>30</v>
      </c>
      <c r="K3" s="1" t="s">
        <v>225</v>
      </c>
      <c r="L3" s="1" t="s">
        <v>225</v>
      </c>
      <c r="M3" s="1" t="s">
        <v>226</v>
      </c>
      <c r="N3" s="1" t="s">
        <v>226</v>
      </c>
      <c r="O3" s="1" t="s">
        <v>211</v>
      </c>
      <c r="P3" s="1" t="s">
        <v>212</v>
      </c>
      <c r="Q3" s="1" t="s">
        <v>213</v>
      </c>
      <c r="R3" s="1" t="s">
        <v>227</v>
      </c>
      <c r="S3" s="1" t="s">
        <v>215</v>
      </c>
      <c r="T3" s="1" t="s">
        <v>216</v>
      </c>
      <c r="U3" s="1" t="s">
        <v>217</v>
      </c>
      <c r="V3" s="1" t="s">
        <v>218</v>
      </c>
    </row>
    <row r="4" s="1" customFormat="1" spans="1:22">
      <c r="A4" s="3">
        <v>999225311091769</v>
      </c>
      <c r="B4" s="1" t="s">
        <v>228</v>
      </c>
      <c r="C4" s="1" t="s">
        <v>229</v>
      </c>
      <c r="D4" s="1" t="s">
        <v>221</v>
      </c>
      <c r="E4" s="1" t="s">
        <v>230</v>
      </c>
      <c r="F4" s="1" t="s">
        <v>223</v>
      </c>
      <c r="G4" s="1" t="s">
        <v>204</v>
      </c>
      <c r="H4" s="1" t="s">
        <v>205</v>
      </c>
      <c r="I4" s="1" t="s">
        <v>231</v>
      </c>
      <c r="J4" s="1" t="s">
        <v>30</v>
      </c>
      <c r="K4" s="1" t="s">
        <v>232</v>
      </c>
      <c r="L4" s="1" t="s">
        <v>232</v>
      </c>
      <c r="M4" s="1" t="s">
        <v>226</v>
      </c>
      <c r="N4" s="1" t="s">
        <v>226</v>
      </c>
      <c r="O4" s="1" t="s">
        <v>211</v>
      </c>
      <c r="P4" s="1" t="s">
        <v>212</v>
      </c>
      <c r="Q4" s="1" t="s">
        <v>213</v>
      </c>
      <c r="R4" s="1" t="s">
        <v>233</v>
      </c>
      <c r="S4" s="1" t="s">
        <v>215</v>
      </c>
      <c r="T4" s="1" t="s">
        <v>216</v>
      </c>
      <c r="U4" s="1" t="s">
        <v>217</v>
      </c>
      <c r="V4" s="1" t="s">
        <v>218</v>
      </c>
    </row>
    <row r="5" s="1" customFormat="1" spans="1:22">
      <c r="A5" s="3">
        <v>999225370208831</v>
      </c>
      <c r="B5" s="1" t="s">
        <v>234</v>
      </c>
      <c r="C5" s="1" t="s">
        <v>235</v>
      </c>
      <c r="D5" s="1" t="s">
        <v>236</v>
      </c>
      <c r="E5" s="1" t="s">
        <v>237</v>
      </c>
      <c r="F5" s="1" t="s">
        <v>238</v>
      </c>
      <c r="G5" s="1" t="s">
        <v>204</v>
      </c>
      <c r="H5" s="1" t="s">
        <v>205</v>
      </c>
      <c r="I5" s="1" t="s">
        <v>239</v>
      </c>
      <c r="J5" s="1" t="s">
        <v>30</v>
      </c>
      <c r="K5" s="1" t="s">
        <v>240</v>
      </c>
      <c r="L5" s="1" t="s">
        <v>240</v>
      </c>
      <c r="M5" s="1" t="s">
        <v>226</v>
      </c>
      <c r="N5" s="1" t="s">
        <v>226</v>
      </c>
      <c r="O5" s="1" t="s">
        <v>211</v>
      </c>
      <c r="P5" s="1" t="s">
        <v>212</v>
      </c>
      <c r="Q5" s="1" t="s">
        <v>213</v>
      </c>
      <c r="R5" s="1" t="s">
        <v>241</v>
      </c>
      <c r="S5" s="1" t="s">
        <v>215</v>
      </c>
      <c r="T5" s="1" t="s">
        <v>216</v>
      </c>
      <c r="U5" s="1" t="s">
        <v>217</v>
      </c>
      <c r="V5" s="1" t="s">
        <v>242</v>
      </c>
    </row>
    <row r="6" s="1" customFormat="1" spans="1:22">
      <c r="A6" s="3">
        <v>999226069539029</v>
      </c>
      <c r="B6" s="1" t="s">
        <v>243</v>
      </c>
      <c r="C6" s="1" t="s">
        <v>244</v>
      </c>
      <c r="D6" s="1" t="s">
        <v>245</v>
      </c>
      <c r="E6" s="1" t="s">
        <v>246</v>
      </c>
      <c r="F6" s="1" t="s">
        <v>203</v>
      </c>
      <c r="G6" s="1" t="s">
        <v>204</v>
      </c>
      <c r="H6" s="1" t="s">
        <v>205</v>
      </c>
      <c r="I6" s="1" t="s">
        <v>247</v>
      </c>
      <c r="J6" s="1" t="s">
        <v>30</v>
      </c>
      <c r="K6" s="1" t="s">
        <v>248</v>
      </c>
      <c r="L6" s="1" t="s">
        <v>211</v>
      </c>
      <c r="M6" s="1" t="s">
        <v>249</v>
      </c>
      <c r="N6" s="1" t="s">
        <v>250</v>
      </c>
      <c r="O6" s="1" t="s">
        <v>211</v>
      </c>
      <c r="P6" s="1" t="s">
        <v>212</v>
      </c>
      <c r="Q6" s="1" t="s">
        <v>213</v>
      </c>
      <c r="R6" s="1" t="s">
        <v>251</v>
      </c>
      <c r="S6" s="1" t="s">
        <v>215</v>
      </c>
      <c r="T6" s="1" t="s">
        <v>216</v>
      </c>
      <c r="U6" s="1" t="s">
        <v>217</v>
      </c>
      <c r="V6" s="1" t="s">
        <v>252</v>
      </c>
    </row>
    <row r="7" s="1" customFormat="1" spans="1:22">
      <c r="A7" s="3">
        <v>999228210189023</v>
      </c>
      <c r="B7" s="1" t="s">
        <v>253</v>
      </c>
      <c r="C7" s="1" t="s">
        <v>254</v>
      </c>
      <c r="D7" s="1" t="s">
        <v>255</v>
      </c>
      <c r="E7" s="1" t="s">
        <v>256</v>
      </c>
      <c r="F7" s="1" t="s">
        <v>223</v>
      </c>
      <c r="G7" s="1" t="s">
        <v>204</v>
      </c>
      <c r="H7" s="1" t="s">
        <v>205</v>
      </c>
      <c r="I7" s="1" t="s">
        <v>257</v>
      </c>
      <c r="J7" s="1" t="s">
        <v>30</v>
      </c>
      <c r="K7" s="1" t="s">
        <v>258</v>
      </c>
      <c r="L7" s="1" t="s">
        <v>258</v>
      </c>
      <c r="M7" s="1" t="s">
        <v>226</v>
      </c>
      <c r="N7" s="1" t="s">
        <v>226</v>
      </c>
      <c r="O7" s="1" t="s">
        <v>211</v>
      </c>
      <c r="P7" s="1" t="s">
        <v>212</v>
      </c>
      <c r="Q7" s="1" t="s">
        <v>213</v>
      </c>
      <c r="R7" s="1" t="s">
        <v>259</v>
      </c>
      <c r="S7" s="1" t="s">
        <v>215</v>
      </c>
      <c r="T7" s="1" t="s">
        <v>216</v>
      </c>
      <c r="U7" s="1" t="s">
        <v>217</v>
      </c>
      <c r="V7" s="1" t="s">
        <v>260</v>
      </c>
    </row>
    <row r="8" s="1" customFormat="1" spans="1:22">
      <c r="A8" s="3">
        <v>999228273330569</v>
      </c>
      <c r="B8" s="1" t="s">
        <v>261</v>
      </c>
      <c r="C8" s="1" t="s">
        <v>262</v>
      </c>
      <c r="D8" s="1" t="s">
        <v>263</v>
      </c>
      <c r="E8" s="1" t="s">
        <v>264</v>
      </c>
      <c r="F8" s="1" t="s">
        <v>203</v>
      </c>
      <c r="G8" s="1" t="s">
        <v>204</v>
      </c>
      <c r="H8" s="1" t="s">
        <v>205</v>
      </c>
      <c r="I8" s="1" t="s">
        <v>265</v>
      </c>
      <c r="J8" s="1" t="s">
        <v>30</v>
      </c>
      <c r="K8" s="1" t="s">
        <v>266</v>
      </c>
      <c r="L8" s="1" t="s">
        <v>266</v>
      </c>
      <c r="M8" s="1" t="s">
        <v>226</v>
      </c>
      <c r="N8" s="1" t="s">
        <v>226</v>
      </c>
      <c r="O8" s="1" t="s">
        <v>211</v>
      </c>
      <c r="P8" s="1" t="s">
        <v>212</v>
      </c>
      <c r="Q8" s="1" t="s">
        <v>213</v>
      </c>
      <c r="R8" s="1" t="s">
        <v>267</v>
      </c>
      <c r="S8" s="1" t="s">
        <v>215</v>
      </c>
      <c r="T8" s="1" t="s">
        <v>216</v>
      </c>
      <c r="U8" s="1" t="s">
        <v>217</v>
      </c>
      <c r="V8" s="1" t="s">
        <v>268</v>
      </c>
    </row>
    <row r="9" s="1" customFormat="1" spans="1:22">
      <c r="A9" s="3">
        <v>999228589658923</v>
      </c>
      <c r="B9" s="1" t="s">
        <v>269</v>
      </c>
      <c r="C9" s="1" t="s">
        <v>270</v>
      </c>
      <c r="D9" s="1" t="s">
        <v>271</v>
      </c>
      <c r="E9" s="1" t="s">
        <v>272</v>
      </c>
      <c r="F9" s="1" t="s">
        <v>223</v>
      </c>
      <c r="G9" s="1" t="s">
        <v>204</v>
      </c>
      <c r="H9" s="1" t="s">
        <v>205</v>
      </c>
      <c r="I9" s="1" t="s">
        <v>273</v>
      </c>
      <c r="J9" s="1" t="s">
        <v>30</v>
      </c>
      <c r="K9" s="1" t="s">
        <v>274</v>
      </c>
      <c r="L9" s="1" t="s">
        <v>274</v>
      </c>
      <c r="M9" s="1" t="s">
        <v>226</v>
      </c>
      <c r="N9" s="1" t="s">
        <v>226</v>
      </c>
      <c r="O9" s="1" t="s">
        <v>211</v>
      </c>
      <c r="P9" s="1" t="s">
        <v>212</v>
      </c>
      <c r="Q9" s="1" t="s">
        <v>213</v>
      </c>
      <c r="R9" s="1" t="s">
        <v>275</v>
      </c>
      <c r="S9" s="1" t="s">
        <v>215</v>
      </c>
      <c r="T9" s="1" t="s">
        <v>216</v>
      </c>
      <c r="U9" s="1" t="s">
        <v>217</v>
      </c>
      <c r="V9" s="1" t="s">
        <v>252</v>
      </c>
    </row>
    <row r="10" s="1" customFormat="1" spans="1:22">
      <c r="A10" s="3">
        <v>999228605081271</v>
      </c>
      <c r="B10" s="1" t="s">
        <v>269</v>
      </c>
      <c r="C10" s="1" t="s">
        <v>276</v>
      </c>
      <c r="D10" s="1" t="s">
        <v>277</v>
      </c>
      <c r="E10" s="1" t="s">
        <v>278</v>
      </c>
      <c r="F10" s="1" t="s">
        <v>279</v>
      </c>
      <c r="G10" s="1" t="s">
        <v>204</v>
      </c>
      <c r="H10" s="1" t="s">
        <v>205</v>
      </c>
      <c r="I10" s="1" t="s">
        <v>280</v>
      </c>
      <c r="J10" s="1" t="s">
        <v>30</v>
      </c>
      <c r="K10" s="1" t="s">
        <v>281</v>
      </c>
      <c r="L10" s="1" t="s">
        <v>281</v>
      </c>
      <c r="M10" s="1" t="s">
        <v>226</v>
      </c>
      <c r="N10" s="1" t="s">
        <v>226</v>
      </c>
      <c r="O10" s="1" t="s">
        <v>211</v>
      </c>
      <c r="P10" s="1" t="s">
        <v>212</v>
      </c>
      <c r="Q10" s="1" t="s">
        <v>213</v>
      </c>
      <c r="R10" s="1" t="s">
        <v>282</v>
      </c>
      <c r="S10" s="1" t="s">
        <v>215</v>
      </c>
      <c r="T10" s="1" t="s">
        <v>216</v>
      </c>
      <c r="U10" s="1" t="s">
        <v>217</v>
      </c>
      <c r="V10" s="1" t="s">
        <v>260</v>
      </c>
    </row>
    <row r="11" s="1" customFormat="1" spans="1:22">
      <c r="A11" s="3">
        <v>999229924043108</v>
      </c>
      <c r="B11" s="1" t="s">
        <v>283</v>
      </c>
      <c r="C11" s="1" t="s">
        <v>284</v>
      </c>
      <c r="D11" s="1" t="s">
        <v>285</v>
      </c>
      <c r="E11" s="1" t="s">
        <v>286</v>
      </c>
      <c r="F11" s="1" t="s">
        <v>223</v>
      </c>
      <c r="G11" s="1" t="s">
        <v>204</v>
      </c>
      <c r="H11" s="1" t="s">
        <v>205</v>
      </c>
      <c r="I11" s="1" t="s">
        <v>287</v>
      </c>
      <c r="J11" s="1" t="s">
        <v>30</v>
      </c>
      <c r="K11" s="1" t="s">
        <v>288</v>
      </c>
      <c r="L11" s="1" t="s">
        <v>288</v>
      </c>
      <c r="M11" s="1" t="s">
        <v>226</v>
      </c>
      <c r="N11" s="1" t="s">
        <v>226</v>
      </c>
      <c r="O11" s="1" t="s">
        <v>211</v>
      </c>
      <c r="P11" s="1" t="s">
        <v>212</v>
      </c>
      <c r="Q11" s="1" t="s">
        <v>213</v>
      </c>
      <c r="R11" s="1" t="s">
        <v>289</v>
      </c>
      <c r="S11" s="1" t="s">
        <v>215</v>
      </c>
      <c r="T11" s="1" t="s">
        <v>216</v>
      </c>
      <c r="U11" s="1" t="s">
        <v>290</v>
      </c>
      <c r="V11" s="1" t="s">
        <v>218</v>
      </c>
    </row>
    <row r="12" s="1" customFormat="1" spans="1:22">
      <c r="A12" s="3">
        <v>999229926730120</v>
      </c>
      <c r="B12" s="1" t="s">
        <v>283</v>
      </c>
      <c r="C12" s="1" t="s">
        <v>291</v>
      </c>
      <c r="D12" s="1" t="s">
        <v>285</v>
      </c>
      <c r="E12" s="1" t="s">
        <v>292</v>
      </c>
      <c r="F12" s="1" t="s">
        <v>223</v>
      </c>
      <c r="G12" s="1" t="s">
        <v>204</v>
      </c>
      <c r="H12" s="1" t="s">
        <v>205</v>
      </c>
      <c r="I12" s="1" t="s">
        <v>287</v>
      </c>
      <c r="J12" s="1" t="s">
        <v>30</v>
      </c>
      <c r="K12" s="1" t="s">
        <v>288</v>
      </c>
      <c r="L12" s="1" t="s">
        <v>288</v>
      </c>
      <c r="M12" s="1" t="s">
        <v>226</v>
      </c>
      <c r="N12" s="1" t="s">
        <v>226</v>
      </c>
      <c r="O12" s="1" t="s">
        <v>211</v>
      </c>
      <c r="P12" s="1" t="s">
        <v>212</v>
      </c>
      <c r="Q12" s="1" t="s">
        <v>213</v>
      </c>
      <c r="R12" s="1" t="s">
        <v>293</v>
      </c>
      <c r="S12" s="1" t="s">
        <v>215</v>
      </c>
      <c r="T12" s="1" t="s">
        <v>216</v>
      </c>
      <c r="U12" s="1" t="s">
        <v>290</v>
      </c>
      <c r="V12" s="1" t="s">
        <v>218</v>
      </c>
    </row>
    <row r="13" s="1" customFormat="1" spans="1:22">
      <c r="A13" s="3">
        <v>999230008986168</v>
      </c>
      <c r="B13" s="1" t="s">
        <v>294</v>
      </c>
      <c r="C13" s="1" t="s">
        <v>295</v>
      </c>
      <c r="D13" s="1" t="s">
        <v>296</v>
      </c>
      <c r="E13" s="1" t="s">
        <v>297</v>
      </c>
      <c r="F13" s="1" t="s">
        <v>223</v>
      </c>
      <c r="G13" s="1" t="s">
        <v>204</v>
      </c>
      <c r="H13" s="1" t="s">
        <v>205</v>
      </c>
      <c r="I13" s="1" t="s">
        <v>298</v>
      </c>
      <c r="J13" s="1" t="s">
        <v>30</v>
      </c>
      <c r="K13" s="1" t="s">
        <v>299</v>
      </c>
      <c r="L13" s="1" t="s">
        <v>299</v>
      </c>
      <c r="M13" s="1" t="s">
        <v>226</v>
      </c>
      <c r="N13" s="1" t="s">
        <v>226</v>
      </c>
      <c r="O13" s="1" t="s">
        <v>211</v>
      </c>
      <c r="P13" s="1" t="s">
        <v>212</v>
      </c>
      <c r="Q13" s="1" t="s">
        <v>213</v>
      </c>
      <c r="R13" s="1" t="s">
        <v>300</v>
      </c>
      <c r="S13" s="1" t="s">
        <v>215</v>
      </c>
      <c r="T13" s="1" t="s">
        <v>216</v>
      </c>
      <c r="U13" s="1" t="s">
        <v>290</v>
      </c>
      <c r="V13" s="1" t="s">
        <v>301</v>
      </c>
    </row>
    <row r="14" s="1" customFormat="1" spans="1:22">
      <c r="A14" s="3">
        <v>999230009015232</v>
      </c>
      <c r="B14" s="1" t="s">
        <v>294</v>
      </c>
      <c r="C14" s="1" t="s">
        <v>302</v>
      </c>
      <c r="D14" s="1" t="s">
        <v>296</v>
      </c>
      <c r="E14" s="1" t="s">
        <v>297</v>
      </c>
      <c r="F14" s="1" t="s">
        <v>223</v>
      </c>
      <c r="G14" s="1" t="s">
        <v>204</v>
      </c>
      <c r="H14" s="1" t="s">
        <v>205</v>
      </c>
      <c r="I14" s="1" t="s">
        <v>298</v>
      </c>
      <c r="J14" s="1" t="s">
        <v>30</v>
      </c>
      <c r="K14" s="1" t="s">
        <v>299</v>
      </c>
      <c r="L14" s="1" t="s">
        <v>299</v>
      </c>
      <c r="M14" s="1" t="s">
        <v>226</v>
      </c>
      <c r="N14" s="1" t="s">
        <v>226</v>
      </c>
      <c r="O14" s="1" t="s">
        <v>211</v>
      </c>
      <c r="P14" s="1" t="s">
        <v>212</v>
      </c>
      <c r="Q14" s="1" t="s">
        <v>213</v>
      </c>
      <c r="R14" s="1" t="s">
        <v>303</v>
      </c>
      <c r="S14" s="1" t="s">
        <v>215</v>
      </c>
      <c r="T14" s="1" t="s">
        <v>216</v>
      </c>
      <c r="U14" s="1" t="s">
        <v>290</v>
      </c>
      <c r="V14" s="1" t="s">
        <v>301</v>
      </c>
    </row>
    <row r="15" s="1" customFormat="1" spans="1:22">
      <c r="A15" s="3">
        <v>999230101660771</v>
      </c>
      <c r="B15" s="1" t="s">
        <v>304</v>
      </c>
      <c r="C15" s="1" t="s">
        <v>305</v>
      </c>
      <c r="D15" s="1" t="s">
        <v>306</v>
      </c>
      <c r="E15" s="1" t="s">
        <v>307</v>
      </c>
      <c r="F15" s="1" t="s">
        <v>279</v>
      </c>
      <c r="G15" s="1" t="s">
        <v>204</v>
      </c>
      <c r="H15" s="1" t="s">
        <v>205</v>
      </c>
      <c r="I15" s="1" t="s">
        <v>308</v>
      </c>
      <c r="J15" s="1" t="s">
        <v>30</v>
      </c>
      <c r="K15" s="1" t="s">
        <v>309</v>
      </c>
      <c r="L15" s="1" t="s">
        <v>309</v>
      </c>
      <c r="M15" s="1" t="s">
        <v>226</v>
      </c>
      <c r="N15" s="1" t="s">
        <v>226</v>
      </c>
      <c r="O15" s="1" t="s">
        <v>211</v>
      </c>
      <c r="P15" s="1" t="s">
        <v>212</v>
      </c>
      <c r="Q15" s="1" t="s">
        <v>213</v>
      </c>
      <c r="R15" s="1" t="s">
        <v>310</v>
      </c>
      <c r="S15" s="1" t="s">
        <v>215</v>
      </c>
      <c r="T15" s="1" t="s">
        <v>216</v>
      </c>
      <c r="U15" s="1" t="s">
        <v>290</v>
      </c>
      <c r="V15" s="1" t="s">
        <v>268</v>
      </c>
    </row>
    <row r="16" s="1" customFormat="1" spans="1:22">
      <c r="A16" s="3">
        <v>30138001885</v>
      </c>
      <c r="B16" s="1" t="s">
        <v>311</v>
      </c>
      <c r="C16" s="1" t="s">
        <v>312</v>
      </c>
      <c r="D16" s="1" t="s">
        <v>285</v>
      </c>
      <c r="E16" s="1" t="s">
        <v>313</v>
      </c>
      <c r="F16" s="1" t="s">
        <v>223</v>
      </c>
      <c r="G16" s="1" t="s">
        <v>204</v>
      </c>
      <c r="H16" s="1" t="s">
        <v>205</v>
      </c>
      <c r="I16" s="1" t="s">
        <v>314</v>
      </c>
      <c r="J16" s="1" t="s">
        <v>30</v>
      </c>
      <c r="K16" s="1" t="s">
        <v>315</v>
      </c>
      <c r="L16" s="1" t="s">
        <v>315</v>
      </c>
      <c r="M16" s="1" t="s">
        <v>226</v>
      </c>
      <c r="N16" s="1" t="s">
        <v>226</v>
      </c>
      <c r="O16" s="1" t="s">
        <v>211</v>
      </c>
      <c r="P16" s="1" t="s">
        <v>212</v>
      </c>
      <c r="Q16" s="1" t="s">
        <v>213</v>
      </c>
      <c r="R16" s="1" t="s">
        <v>316</v>
      </c>
      <c r="S16" s="1" t="s">
        <v>215</v>
      </c>
      <c r="T16" s="1" t="s">
        <v>216</v>
      </c>
      <c r="U16" s="1" t="s">
        <v>290</v>
      </c>
      <c r="V16" s="1" t="s">
        <v>218</v>
      </c>
    </row>
    <row r="17" s="1" customFormat="1" spans="1:22">
      <c r="A17" s="3">
        <v>999230248299474</v>
      </c>
      <c r="B17" s="1" t="s">
        <v>317</v>
      </c>
      <c r="C17" s="1" t="s">
        <v>318</v>
      </c>
      <c r="D17" s="1" t="s">
        <v>285</v>
      </c>
      <c r="E17" s="1" t="s">
        <v>319</v>
      </c>
      <c r="F17" s="1" t="s">
        <v>223</v>
      </c>
      <c r="G17" s="1" t="s">
        <v>204</v>
      </c>
      <c r="H17" s="1" t="s">
        <v>205</v>
      </c>
      <c r="I17" s="1" t="s">
        <v>314</v>
      </c>
      <c r="J17" s="1" t="s">
        <v>30</v>
      </c>
      <c r="K17" s="1" t="s">
        <v>320</v>
      </c>
      <c r="L17" s="1" t="s">
        <v>320</v>
      </c>
      <c r="M17" s="1" t="s">
        <v>226</v>
      </c>
      <c r="N17" s="1" t="s">
        <v>226</v>
      </c>
      <c r="O17" s="1" t="s">
        <v>211</v>
      </c>
      <c r="P17" s="1" t="s">
        <v>212</v>
      </c>
      <c r="Q17" s="1" t="s">
        <v>213</v>
      </c>
      <c r="R17" s="1" t="s">
        <v>321</v>
      </c>
      <c r="S17" s="1" t="s">
        <v>215</v>
      </c>
      <c r="T17" s="1" t="s">
        <v>216</v>
      </c>
      <c r="U17" s="1" t="s">
        <v>290</v>
      </c>
      <c r="V17" s="1" t="s">
        <v>218</v>
      </c>
    </row>
    <row r="18" s="1" customFormat="1" spans="1:22">
      <c r="A18" s="3">
        <v>999230353441311</v>
      </c>
      <c r="B18" s="1" t="s">
        <v>322</v>
      </c>
      <c r="C18" s="1" t="s">
        <v>323</v>
      </c>
      <c r="D18" s="1" t="s">
        <v>285</v>
      </c>
      <c r="E18" s="1" t="s">
        <v>324</v>
      </c>
      <c r="F18" s="1" t="s">
        <v>223</v>
      </c>
      <c r="G18" s="1" t="s">
        <v>204</v>
      </c>
      <c r="H18" s="1" t="s">
        <v>205</v>
      </c>
      <c r="I18" s="1" t="s">
        <v>325</v>
      </c>
      <c r="J18" s="1" t="s">
        <v>30</v>
      </c>
      <c r="K18" s="1" t="s">
        <v>326</v>
      </c>
      <c r="L18" s="1" t="s">
        <v>326</v>
      </c>
      <c r="M18" s="1" t="s">
        <v>226</v>
      </c>
      <c r="N18" s="1" t="s">
        <v>226</v>
      </c>
      <c r="O18" s="1" t="s">
        <v>211</v>
      </c>
      <c r="P18" s="1" t="s">
        <v>212</v>
      </c>
      <c r="Q18" s="1" t="s">
        <v>213</v>
      </c>
      <c r="R18" s="1" t="s">
        <v>327</v>
      </c>
      <c r="S18" s="1" t="s">
        <v>215</v>
      </c>
      <c r="T18" s="1" t="s">
        <v>216</v>
      </c>
      <c r="U18" s="1" t="s">
        <v>290</v>
      </c>
      <c r="V18" s="1" t="s">
        <v>218</v>
      </c>
    </row>
    <row r="19" s="1" customFormat="1" spans="1:22">
      <c r="A19" s="3">
        <v>999230396132804</v>
      </c>
      <c r="B19" s="1" t="s">
        <v>328</v>
      </c>
      <c r="C19" s="1" t="s">
        <v>329</v>
      </c>
      <c r="D19" s="1" t="s">
        <v>285</v>
      </c>
      <c r="E19" s="1" t="s">
        <v>330</v>
      </c>
      <c r="F19" s="1" t="s">
        <v>223</v>
      </c>
      <c r="G19" s="1" t="s">
        <v>204</v>
      </c>
      <c r="H19" s="1" t="s">
        <v>205</v>
      </c>
      <c r="I19" s="1" t="s">
        <v>331</v>
      </c>
      <c r="J19" s="1" t="s">
        <v>30</v>
      </c>
      <c r="K19" s="1" t="s">
        <v>332</v>
      </c>
      <c r="L19" s="1" t="s">
        <v>332</v>
      </c>
      <c r="M19" s="1" t="s">
        <v>226</v>
      </c>
      <c r="N19" s="1" t="s">
        <v>226</v>
      </c>
      <c r="O19" s="1" t="s">
        <v>211</v>
      </c>
      <c r="P19" s="1" t="s">
        <v>212</v>
      </c>
      <c r="Q19" s="1" t="s">
        <v>213</v>
      </c>
      <c r="R19" s="1" t="s">
        <v>333</v>
      </c>
      <c r="S19" s="1" t="s">
        <v>215</v>
      </c>
      <c r="T19" s="1" t="s">
        <v>216</v>
      </c>
      <c r="U19" s="1" t="s">
        <v>290</v>
      </c>
      <c r="V19" s="1" t="s">
        <v>218</v>
      </c>
    </row>
    <row r="20" s="1" customFormat="1" spans="1:22">
      <c r="A20" s="3">
        <v>30401292745</v>
      </c>
      <c r="B20" s="1" t="s">
        <v>334</v>
      </c>
      <c r="C20" s="1" t="s">
        <v>335</v>
      </c>
      <c r="D20" s="1" t="s">
        <v>285</v>
      </c>
      <c r="E20" s="1" t="s">
        <v>336</v>
      </c>
      <c r="F20" s="1" t="s">
        <v>223</v>
      </c>
      <c r="G20" s="1" t="s">
        <v>204</v>
      </c>
      <c r="H20" s="1" t="s">
        <v>205</v>
      </c>
      <c r="I20" s="1" t="s">
        <v>331</v>
      </c>
      <c r="J20" s="1" t="s">
        <v>30</v>
      </c>
      <c r="K20" s="1" t="s">
        <v>332</v>
      </c>
      <c r="L20" s="1" t="s">
        <v>332</v>
      </c>
      <c r="M20" s="1" t="s">
        <v>226</v>
      </c>
      <c r="N20" s="1" t="s">
        <v>226</v>
      </c>
      <c r="O20" s="1" t="s">
        <v>211</v>
      </c>
      <c r="P20" s="1" t="s">
        <v>212</v>
      </c>
      <c r="Q20" s="1" t="s">
        <v>213</v>
      </c>
      <c r="R20" s="1" t="s">
        <v>337</v>
      </c>
      <c r="S20" s="1" t="s">
        <v>215</v>
      </c>
      <c r="T20" s="1" t="s">
        <v>216</v>
      </c>
      <c r="U20" s="1" t="s">
        <v>290</v>
      </c>
      <c r="V20" s="1" t="s">
        <v>218</v>
      </c>
    </row>
    <row r="21" s="1" customFormat="1" spans="1:22">
      <c r="A21" s="3">
        <v>999230401638207</v>
      </c>
      <c r="B21" s="1" t="s">
        <v>334</v>
      </c>
      <c r="C21" s="1" t="s">
        <v>338</v>
      </c>
      <c r="D21" s="1" t="s">
        <v>285</v>
      </c>
      <c r="E21" s="1" t="s">
        <v>339</v>
      </c>
      <c r="F21" s="1" t="s">
        <v>223</v>
      </c>
      <c r="G21" s="1" t="s">
        <v>204</v>
      </c>
      <c r="H21" s="1" t="s">
        <v>205</v>
      </c>
      <c r="I21" s="1" t="s">
        <v>340</v>
      </c>
      <c r="J21" s="1" t="s">
        <v>30</v>
      </c>
      <c r="K21" s="1" t="s">
        <v>341</v>
      </c>
      <c r="L21" s="1" t="s">
        <v>341</v>
      </c>
      <c r="M21" s="1" t="s">
        <v>226</v>
      </c>
      <c r="N21" s="1" t="s">
        <v>226</v>
      </c>
      <c r="O21" s="1" t="s">
        <v>211</v>
      </c>
      <c r="P21" s="1" t="s">
        <v>212</v>
      </c>
      <c r="Q21" s="1" t="s">
        <v>213</v>
      </c>
      <c r="R21" s="1" t="s">
        <v>342</v>
      </c>
      <c r="S21" s="1" t="s">
        <v>215</v>
      </c>
      <c r="T21" s="1" t="s">
        <v>216</v>
      </c>
      <c r="U21" s="1" t="s">
        <v>290</v>
      </c>
      <c r="V21" s="1" t="s">
        <v>218</v>
      </c>
    </row>
    <row r="22" s="1" customFormat="1" spans="1:22">
      <c r="A22" s="3">
        <v>999230422503505</v>
      </c>
      <c r="B22" s="1" t="s">
        <v>343</v>
      </c>
      <c r="C22" s="1" t="s">
        <v>344</v>
      </c>
      <c r="D22" s="1" t="s">
        <v>345</v>
      </c>
      <c r="E22" s="1" t="s">
        <v>346</v>
      </c>
      <c r="F22" s="1" t="s">
        <v>223</v>
      </c>
      <c r="G22" s="1" t="s">
        <v>204</v>
      </c>
      <c r="H22" s="1" t="s">
        <v>205</v>
      </c>
      <c r="I22" s="1" t="s">
        <v>347</v>
      </c>
      <c r="J22" s="1" t="s">
        <v>30</v>
      </c>
      <c r="K22" s="1" t="s">
        <v>348</v>
      </c>
      <c r="L22" s="1" t="s">
        <v>348</v>
      </c>
      <c r="M22" s="1" t="s">
        <v>226</v>
      </c>
      <c r="N22" s="1" t="s">
        <v>226</v>
      </c>
      <c r="O22" s="1" t="s">
        <v>211</v>
      </c>
      <c r="P22" s="1" t="s">
        <v>212</v>
      </c>
      <c r="Q22" s="1" t="s">
        <v>213</v>
      </c>
      <c r="R22" s="1" t="s">
        <v>349</v>
      </c>
      <c r="S22" s="1" t="s">
        <v>215</v>
      </c>
      <c r="T22" s="1" t="s">
        <v>216</v>
      </c>
      <c r="U22" s="1" t="s">
        <v>290</v>
      </c>
      <c r="V22" s="1" t="s">
        <v>268</v>
      </c>
    </row>
    <row r="23" s="1" customFormat="1" spans="1:22">
      <c r="A23" s="3">
        <v>999230434739905</v>
      </c>
      <c r="B23" s="1" t="s">
        <v>350</v>
      </c>
      <c r="C23" s="1" t="s">
        <v>351</v>
      </c>
      <c r="D23" s="1" t="s">
        <v>285</v>
      </c>
      <c r="E23" s="1" t="s">
        <v>352</v>
      </c>
      <c r="F23" s="1" t="s">
        <v>223</v>
      </c>
      <c r="G23" s="1" t="s">
        <v>204</v>
      </c>
      <c r="H23" s="1" t="s">
        <v>205</v>
      </c>
      <c r="I23" s="1" t="s">
        <v>353</v>
      </c>
      <c r="J23" s="1" t="s">
        <v>30</v>
      </c>
      <c r="K23" s="1" t="s">
        <v>354</v>
      </c>
      <c r="L23" s="1" t="s">
        <v>354</v>
      </c>
      <c r="M23" s="1" t="s">
        <v>226</v>
      </c>
      <c r="N23" s="1" t="s">
        <v>226</v>
      </c>
      <c r="O23" s="1" t="s">
        <v>211</v>
      </c>
      <c r="P23" s="1" t="s">
        <v>212</v>
      </c>
      <c r="Q23" s="1" t="s">
        <v>213</v>
      </c>
      <c r="R23" s="1" t="s">
        <v>355</v>
      </c>
      <c r="S23" s="1" t="s">
        <v>215</v>
      </c>
      <c r="T23" s="1" t="s">
        <v>216</v>
      </c>
      <c r="U23" s="1" t="s">
        <v>290</v>
      </c>
      <c r="V23" s="1" t="s">
        <v>218</v>
      </c>
    </row>
    <row r="24" s="1" customFormat="1" spans="1:22">
      <c r="A24" s="3">
        <v>999230472656837</v>
      </c>
      <c r="B24" s="1" t="s">
        <v>356</v>
      </c>
      <c r="C24" s="1" t="s">
        <v>357</v>
      </c>
      <c r="D24" s="1" t="s">
        <v>285</v>
      </c>
      <c r="E24" s="1" t="s">
        <v>358</v>
      </c>
      <c r="F24" s="1" t="s">
        <v>223</v>
      </c>
      <c r="G24" s="1" t="s">
        <v>204</v>
      </c>
      <c r="H24" s="1" t="s">
        <v>205</v>
      </c>
      <c r="I24" s="1" t="s">
        <v>359</v>
      </c>
      <c r="J24" s="1" t="s">
        <v>30</v>
      </c>
      <c r="K24" s="1" t="s">
        <v>360</v>
      </c>
      <c r="L24" s="1" t="s">
        <v>360</v>
      </c>
      <c r="M24" s="1" t="s">
        <v>226</v>
      </c>
      <c r="N24" s="1" t="s">
        <v>226</v>
      </c>
      <c r="O24" s="1" t="s">
        <v>211</v>
      </c>
      <c r="P24" s="1" t="s">
        <v>212</v>
      </c>
      <c r="Q24" s="1" t="s">
        <v>213</v>
      </c>
      <c r="R24" s="1" t="s">
        <v>361</v>
      </c>
      <c r="S24" s="1" t="s">
        <v>215</v>
      </c>
      <c r="T24" s="1" t="s">
        <v>216</v>
      </c>
      <c r="U24" s="1" t="s">
        <v>290</v>
      </c>
      <c r="V24" s="1" t="s">
        <v>218</v>
      </c>
    </row>
    <row r="25" s="1" customFormat="1" spans="1:22">
      <c r="A25" s="3">
        <v>999230472825761</v>
      </c>
      <c r="B25" s="1" t="s">
        <v>356</v>
      </c>
      <c r="C25" s="1" t="s">
        <v>362</v>
      </c>
      <c r="D25" s="1" t="s">
        <v>285</v>
      </c>
      <c r="E25" s="1" t="s">
        <v>363</v>
      </c>
      <c r="F25" s="1" t="s">
        <v>223</v>
      </c>
      <c r="G25" s="1" t="s">
        <v>204</v>
      </c>
      <c r="H25" s="1" t="s">
        <v>205</v>
      </c>
      <c r="I25" s="1" t="s">
        <v>359</v>
      </c>
      <c r="J25" s="1" t="s">
        <v>30</v>
      </c>
      <c r="K25" s="1" t="s">
        <v>360</v>
      </c>
      <c r="L25" s="1" t="s">
        <v>360</v>
      </c>
      <c r="M25" s="1" t="s">
        <v>226</v>
      </c>
      <c r="N25" s="1" t="s">
        <v>226</v>
      </c>
      <c r="O25" s="1" t="s">
        <v>211</v>
      </c>
      <c r="P25" s="1" t="s">
        <v>212</v>
      </c>
      <c r="Q25" s="1" t="s">
        <v>213</v>
      </c>
      <c r="R25" s="1" t="s">
        <v>364</v>
      </c>
      <c r="S25" s="1" t="s">
        <v>215</v>
      </c>
      <c r="T25" s="1" t="s">
        <v>216</v>
      </c>
      <c r="U25" s="1" t="s">
        <v>290</v>
      </c>
      <c r="V25" s="1" t="s">
        <v>218</v>
      </c>
    </row>
    <row r="26" s="1" customFormat="1" spans="1:22">
      <c r="A26" s="3">
        <v>30486812216</v>
      </c>
      <c r="B26" s="1" t="s">
        <v>365</v>
      </c>
      <c r="C26" s="1" t="s">
        <v>366</v>
      </c>
      <c r="D26" s="1" t="s">
        <v>285</v>
      </c>
      <c r="E26" s="1" t="s">
        <v>367</v>
      </c>
      <c r="F26" s="1" t="s">
        <v>223</v>
      </c>
      <c r="G26" s="1" t="s">
        <v>204</v>
      </c>
      <c r="H26" s="1" t="s">
        <v>205</v>
      </c>
      <c r="I26" s="1" t="s">
        <v>359</v>
      </c>
      <c r="J26" s="1" t="s">
        <v>30</v>
      </c>
      <c r="K26" s="1" t="s">
        <v>368</v>
      </c>
      <c r="L26" s="1" t="s">
        <v>368</v>
      </c>
      <c r="M26" s="1" t="s">
        <v>226</v>
      </c>
      <c r="N26" s="1" t="s">
        <v>226</v>
      </c>
      <c r="O26" s="1" t="s">
        <v>211</v>
      </c>
      <c r="P26" s="1" t="s">
        <v>212</v>
      </c>
      <c r="Q26" s="1" t="s">
        <v>213</v>
      </c>
      <c r="R26" s="1" t="s">
        <v>369</v>
      </c>
      <c r="S26" s="1" t="s">
        <v>215</v>
      </c>
      <c r="T26" s="1" t="s">
        <v>216</v>
      </c>
      <c r="U26" s="1" t="s">
        <v>290</v>
      </c>
      <c r="V26" s="1" t="s">
        <v>218</v>
      </c>
    </row>
    <row r="27" s="1" customFormat="1" spans="1:22">
      <c r="A27" s="3">
        <v>999230540236919</v>
      </c>
      <c r="B27" s="1" t="s">
        <v>370</v>
      </c>
      <c r="C27" s="1" t="s">
        <v>371</v>
      </c>
      <c r="D27" s="1" t="s">
        <v>285</v>
      </c>
      <c r="E27" s="1" t="s">
        <v>372</v>
      </c>
      <c r="F27" s="1" t="s">
        <v>203</v>
      </c>
      <c r="G27" s="1" t="s">
        <v>204</v>
      </c>
      <c r="H27" s="1" t="s">
        <v>205</v>
      </c>
      <c r="I27" s="1" t="s">
        <v>373</v>
      </c>
      <c r="J27" s="1" t="s">
        <v>30</v>
      </c>
      <c r="K27" s="1" t="s">
        <v>374</v>
      </c>
      <c r="L27" s="1" t="s">
        <v>374</v>
      </c>
      <c r="M27" s="1" t="s">
        <v>226</v>
      </c>
      <c r="N27" s="1" t="s">
        <v>226</v>
      </c>
      <c r="O27" s="1" t="s">
        <v>211</v>
      </c>
      <c r="P27" s="1" t="s">
        <v>212</v>
      </c>
      <c r="Q27" s="1" t="s">
        <v>213</v>
      </c>
      <c r="R27" s="1" t="s">
        <v>375</v>
      </c>
      <c r="S27" s="1" t="s">
        <v>215</v>
      </c>
      <c r="T27" s="1" t="s">
        <v>216</v>
      </c>
      <c r="U27" s="1" t="s">
        <v>290</v>
      </c>
      <c r="V27" s="1" t="s">
        <v>218</v>
      </c>
    </row>
    <row r="28" s="1" customFormat="1" spans="1:22">
      <c r="A28" s="3">
        <v>999230616475141</v>
      </c>
      <c r="B28" s="1" t="s">
        <v>376</v>
      </c>
      <c r="C28" s="1" t="s">
        <v>377</v>
      </c>
      <c r="D28" s="1" t="s">
        <v>378</v>
      </c>
      <c r="E28" s="1" t="s">
        <v>379</v>
      </c>
      <c r="F28" s="1" t="s">
        <v>223</v>
      </c>
      <c r="G28" s="1" t="s">
        <v>204</v>
      </c>
      <c r="H28" s="1" t="s">
        <v>205</v>
      </c>
      <c r="I28" s="1" t="s">
        <v>380</v>
      </c>
      <c r="J28" s="1" t="s">
        <v>30</v>
      </c>
      <c r="K28" s="1" t="s">
        <v>381</v>
      </c>
      <c r="L28" s="1" t="s">
        <v>381</v>
      </c>
      <c r="M28" s="1" t="s">
        <v>226</v>
      </c>
      <c r="N28" s="1" t="s">
        <v>226</v>
      </c>
      <c r="O28" s="1" t="s">
        <v>211</v>
      </c>
      <c r="P28" s="1" t="s">
        <v>212</v>
      </c>
      <c r="Q28" s="1" t="s">
        <v>213</v>
      </c>
      <c r="R28" s="1" t="s">
        <v>382</v>
      </c>
      <c r="S28" s="1" t="s">
        <v>215</v>
      </c>
      <c r="T28" s="1" t="s">
        <v>216</v>
      </c>
      <c r="U28" s="1" t="s">
        <v>290</v>
      </c>
      <c r="V28" s="1" t="s">
        <v>383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2024-03-07T08:32:49Z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674F95F9CF25405AB2BC216EBB3BAB56_12</vt:lpwstr>
  </property>
</Properties>
</file>